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оды 2022 ДУМА" sheetId="1" r:id="rId1"/>
  </sheets>
  <definedNames/>
  <calcPr fullCalcOnLoad="1"/>
</workbook>
</file>

<file path=xl/sharedStrings.xml><?xml version="1.0" encoding="utf-8"?>
<sst xmlns="http://schemas.openxmlformats.org/spreadsheetml/2006/main" count="245" uniqueCount="194">
  <si>
    <t>000 1 09 00000 00 0000 000</t>
  </si>
  <si>
    <t>Задолженность и перерасчеты по отмененным налогам, сборам и иным обязательным платежам</t>
  </si>
  <si>
    <t>по кодам классификации доходов бюджетов</t>
  </si>
  <si>
    <t>Исполнение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</si>
  <si>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</si>
  <si>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</si>
  <si>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</si>
  <si>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Иные межбюджетные трансферты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</si>
  <si>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</si>
  <si>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</si>
  <si>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</si>
  <si>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</si>
  <si>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</si>
  <si>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</si>
  <si>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</si>
  <si>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</si>
  <si>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</si>
  <si>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</si>
  <si>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</si>
  <si>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</si>
  <si>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</si>
  <si>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</si>
  <si>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</si>
  <si>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</si>
  <si>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</si>
  <si>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</si>
  <si>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</si>
  <si>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</si>
  <si>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</si>
  <si>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</si>
  <si>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</si>
  <si>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</si>
  <si>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</si>
  <si>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</si>
  <si>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</si>
  <si>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</si>
  <si>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</si>
  <si>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</si>
  <si>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</si>
  <si>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</si>
  <si>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</si>
  <si>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Субвенции  бюджетам  городских округов на выполнение передаваемых полномочий субъектов Российской Федерации</t>
  </si>
  <si>
    <t xml:space="preserve">  </t>
  </si>
  <si>
    <t>000 1 05 02000 02 0000 110</t>
  </si>
  <si>
    <t>Налоговые и неналоговые доходы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</si>
  <si>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</si>
  <si>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</si>
  <si>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</si>
  <si>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</si>
  <si>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</si>
  <si>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</si>
  <si>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000 2 02 00000 00 0000 000</t>
  </si>
  <si>
    <t>Безвозмездные поступления от других бюджетов бюджетной системы Российской Федерации</t>
  </si>
  <si>
    <t>в том числе:</t>
  </si>
  <si>
    <t>000 1 11 07000 00 0000 120</t>
  </si>
  <si>
    <t>Платежи при пользовании природными ресурсами</t>
  </si>
  <si>
    <t>000 1 14 00000 00 0000 000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</si>
  <si>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</si>
  <si>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</si>
  <si>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</si>
  <si>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Код бюджетной классификации Российской Федерации</t>
  </si>
  <si>
    <t>Наименование показателей</t>
  </si>
  <si>
    <t>(тыс. рублей)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</si>
  <si>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</si>
  <si>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</si>
  <si>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</si>
  <si>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</si>
  <si>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</si>
  <si>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</si>
  <si>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</si>
  <si>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000 1 14 06000 00 0000 430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</si>
  <si>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</si>
  <si>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</si>
  <si>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</si>
  <si>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</si>
  <si>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</si>
  <si>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</si>
  <si>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</si>
  <si>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</si>
  <si>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000 2 07 00000 00 0000 000</t>
  </si>
  <si>
    <t xml:space="preserve"> доходов бюджета городского округа город Михайловка  Волгоградской области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</si>
  <si>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</si>
  <si>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</si>
  <si>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</si>
  <si>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</si>
  <si>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</si>
  <si>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</si>
  <si>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</si>
  <si>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</si>
  <si>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>% исполне- ния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</si>
  <si>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</si>
  <si>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</si>
  <si>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</si>
  <si>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000 1 05 01000 00 0000 110</t>
  </si>
  <si>
    <t>Налог, взимаемый в связи с применением упрощенной системы налогообложения</t>
  </si>
  <si>
    <t>000 2 02 10000 00 0000 150</t>
  </si>
  <si>
    <t>000 2 02 15002 04 0000 150</t>
  </si>
  <si>
    <t>000 2 02 20041 04 0000 150</t>
  </si>
  <si>
    <t>000 2 02 20000 00 0000 150</t>
  </si>
  <si>
    <t>000 2 02 25555 04 0000 150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</si>
  <si>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</si>
  <si>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000 2 02 29999 04 0000 150</t>
  </si>
  <si>
    <t>000 2 02 30000 00 0000 150</t>
  </si>
  <si>
    <t>000 2 02 30022 04 0000 150</t>
  </si>
  <si>
    <t>000 2 02 30024 04 0000 150</t>
  </si>
  <si>
    <t>000 2 02 30027 04 0000 150</t>
  </si>
  <si>
    <t>000 2 02 30029 04 0000 150</t>
  </si>
  <si>
    <t>000 2 02 35930 04 0000 150</t>
  </si>
  <si>
    <t>000 2 02 40000 00 0000 150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</si>
  <si>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</si>
  <si>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</si>
  <si>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000 2 02 49999 04 0000 150</t>
  </si>
  <si>
    <t>000 2 19 60010 04 0000 150</t>
  </si>
  <si>
    <t>Доходы от оказания платных услуг и компенсации затрат государства</t>
  </si>
  <si>
    <t>Субсидии бюджетам городских округов на реализацию программ формирования современной городской среды</t>
  </si>
  <si>
    <t>000 2 07 04020 04 0000 150</t>
  </si>
  <si>
    <t>000 2 07 04050 04 0000 150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</si>
  <si>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</si>
  <si>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</si>
  <si>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</si>
  <si>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</si>
  <si>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</si>
  <si>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</si>
  <si>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</si>
  <si>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</si>
  <si>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</si>
  <si>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</si>
  <si>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000 2 02 20077 04 0000 150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</si>
  <si>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</si>
  <si>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</si>
  <si>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</si>
  <si>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</si>
  <si>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</si>
  <si>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</si>
  <si>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Субсидии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</si>
  <si>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Субсидии на замену кровли и выполнение необходимых для этого работ в зданиях муниципальных образовательных организаций</t>
  </si>
  <si>
    <t>Субсидии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</si>
  <si>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</si>
  <si>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</si>
  <si>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000 2 02 45303 04 0000 150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</si>
  <si>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</si>
  <si>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000 2 02 25230 04 0000 150</t>
  </si>
  <si>
    <t>Субсидии бюджетам городских округов на создание новых мест в общеобразовательных организациях, расположенных в сельской местности и поселках городского типа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</si>
  <si>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</si>
  <si>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</si>
  <si>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</si>
  <si>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</si>
  <si>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</si>
  <si>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Субвенции на организационное обеспечение деятельности территориальных административных комиссий</t>
  </si>
  <si>
    <t>Субвенции на организацию и осуществление деятельности по опеке и попечительству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</si>
  <si>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</si>
  <si>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</si>
  <si>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Субвенции на предупреждение и ликвидацию болезней животных, их лечению, защиту населения от болезней общих для человека и животных в области обращения с животными в части отлова и содержания животных без владельцев</t>
  </si>
  <si>
    <t>Субвенции на реализацию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</si>
  <si>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</si>
  <si>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</si>
  <si>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</si>
  <si>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</si>
  <si>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</si>
  <si>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</si>
  <si>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</si>
  <si>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бюджетам муниципальных районов и городских округов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</si>
  <si>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Субвенция бюджетам муниципальных районов и городских округов на 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</si>
  <si>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Достижение показателей деятельности органов исполнительной власти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</si>
  <si>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</si>
  <si>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Субсидии бюджетам муниципальных образований на формирование муниципальных дорожных фондов</t>
  </si>
  <si>
    <t>Субсидии бюджетам муниципальных образований Волгоградской области на реализацию мероприятий, связанных с организацией освещения улично-дорожной сети населенных пунктов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</si>
  <si>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</si>
  <si>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1 
к Решению Михайловской городской Думы Волгоградской области
"Об исполнении бюджета городского округа
 город Михайловка  Волгоградской области за 2022 год"</t>
  </si>
  <si>
    <t>за 2022 год</t>
  </si>
  <si>
    <t>Дотация на поддержку мер по обеспечению сбалансированности местных бюджетов для решения отдельных вопросов местного значения в связи с развитием социальной инфраструктуры</t>
  </si>
  <si>
    <t>Субсидии местным бюджетам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</si>
  <si>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Субсидии местным бюджетам на софинансирование капитальных вложений в объекты муниципальной собственности в рамках реализации мероприятий по содействию созданию новых мест в общеобразовательных организациях, расположенных в сельской местности и поселках городского типа</t>
  </si>
  <si>
    <t>Субсидии из областного бюджета бюджетам муниципальных образований Волгоградской области на софинансирование завершения строительства и ввод в эксплуатацию дошкольных образовательных учреждений в рамках регионального проекта "Содействие занятости (Волгоградская область)", входящего в состав национального проекта "Демография"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</si>
  <si>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</si>
  <si>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</si>
  <si>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</si>
  <si>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</si>
  <si>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000 2 02 25511 04 0000 150</t>
  </si>
  <si>
    <t>Субсидии бюджетам городских округов на проведение комплексных кадастровых работ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</si>
  <si>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</si>
  <si>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Субсидии на развитие муниципальных сегментов видеонаблюдения комплексной информационной системы видеонаблюдения Волгоградской области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</si>
  <si>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реконструкции и содержания скотомогильников (биотермических ям)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</si>
  <si>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</si>
  <si>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</si>
  <si>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</si>
  <si>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на выплату денежного поощрения лучшим комиссиям по делам несовершеннолетних и защиты их прав</t>
  </si>
  <si>
    <t>Иные межбюджетные трансферты из областного бюджета бюджетам муниципальных образований Волгоградской области на финансовое обеспечение предоставления дополнительного образования детей в муниципальных образовательных организациях Волгоградской области, реализующих дополнительные общеобразовательные программы для детей</t>
  </si>
  <si>
    <t>Резервный фонд Администрации Волгоградской области</t>
  </si>
  <si>
    <t>Финансовое обеспечения расходных обязательств, связанных с выполнением Указа Президента РФ от 07.05.2012 № 597 «О мероприятиях по реализации государственной социальной политики»</t>
  </si>
  <si>
    <t>x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</si>
  <si>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</t>
  </si>
  <si>
    <t>Субсидии из областного бюджета бюджетам муниципальных образований Волгоградской области на обеспечение питьевым водоснабжением населения</t>
  </si>
  <si>
    <t>Субвенции на реализацию Закона Волгоградской области от 10 ноября 2005 г. № 1111-ОД "Об организации питания обучающихся (1 - 11 классы) в общеобразовательных организациях Волгоградской области"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</si>
</sst>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10</xdr:row>
      <xdr:rowOff>0</xdr:rowOff>
    </xdr:from>
    <xdr:ext cx="85725" cy="400050"/>
    <xdr:sp>
      <xdr:nvSpPr>
        <xdr:cNvPr id="1" name="Text Box 12"/>
        <xdr:cNvSpPr txBox="1">
          <a:spLocks noChangeArrowheads="1"/>
        </xdr:cNvSpPr>
      </xdr:nvSpPr>
      <xdr:spPr>
        <a:xfrm>
          <a:off x="3543300" y="39147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2"/>
  <sheetViews>
    <sheetView tabSelected="1" zoomScalePageLayoutView="0" workbookViewId="0" topLeftCell="A1">
      <selection activeCell="C62" sqref="C62"/>
    </sheetView>
  </sheetViews>
  <sheetFormatPr defaultColWidth="9.00390625" defaultRowHeight="12.75"/>
  <cols>
    <col min="1" max="1" width="2.00390625" style="15" customWidth="1"/>
    <col min="2" max="2" width="28.375" style="13" customWidth="1"/>
    <col min="3" max="3" width="57.75390625" style="15" customWidth="1"/>
    <col min="4" max="4" width="13.875" style="17" customWidth="1"/>
    <col min="5" max="5" width="14.25390625" style="22" customWidth="1"/>
    <col min="6" max="6" width="10.375" style="22" customWidth="1"/>
    <col min="7" max="16384" width="9.125" style="15" customWidth="1"/>
  </cols>
  <sheetData>
    <row r="1" spans="2:6" ht="91.5" customHeight="1">
      <c r="B1" s="9"/>
      <c r="C1" s="9"/>
      <c r="D1" s="38" t="s">
        <v>168</v>
      </c>
      <c r="E1" s="38"/>
      <c r="F1" s="38"/>
    </row>
    <row r="2" spans="2:6" ht="18.75">
      <c r="B2" s="37" t="s">
        <v>3</v>
      </c>
      <c r="C2" s="37"/>
      <c r="D2" s="37"/>
      <c r="E2" s="37"/>
      <c r="F2" s="37"/>
    </row>
    <row r="3" spans="2:6" ht="18.75">
      <c r="B3" s="37" t="s">
        <v>80</v>
      </c>
      <c r="C3" s="37"/>
      <c r="D3" s="37"/>
      <c r="E3" s="37"/>
      <c r="F3" s="37"/>
    </row>
    <row r="4" spans="2:6" ht="18.75">
      <c r="B4" s="37" t="s">
        <v>2</v>
      </c>
      <c r="C4" s="37"/>
      <c r="D4" s="37"/>
      <c r="E4" s="37"/>
      <c r="F4" s="37"/>
    </row>
    <row r="5" spans="2:6" ht="18.75">
      <c r="B5" s="37" t="s">
        <v>169</v>
      </c>
      <c r="C5" s="37"/>
      <c r="D5" s="37"/>
      <c r="E5" s="37"/>
      <c r="F5" s="37"/>
    </row>
    <row r="6" spans="2:6" s="17" customFormat="1" ht="15.75">
      <c r="B6" s="10"/>
      <c r="C6" s="16"/>
      <c r="D6" s="26"/>
      <c r="E6" s="42" t="s">
        <v>62</v>
      </c>
      <c r="F6" s="43"/>
    </row>
    <row r="7" spans="2:6" s="9" customFormat="1" ht="47.25">
      <c r="B7" s="1" t="s">
        <v>60</v>
      </c>
      <c r="C7" s="2" t="s">
        <v>61</v>
      </c>
      <c r="D7" s="27" t="s">
        <v>50</v>
      </c>
      <c r="E7" s="2" t="s">
        <v>3</v>
      </c>
      <c r="F7" s="2" t="s">
        <v>89</v>
      </c>
    </row>
    <row r="8" spans="2:6" s="18" customFormat="1" ht="15.75">
      <c r="B8" s="1" t="s">
        <v>29</v>
      </c>
      <c r="C8" s="4" t="s">
        <v>44</v>
      </c>
      <c r="D8" s="6">
        <f>D9+D10+D11+D16+D19+D22+D23+D27+D29+D32+D36+D42</f>
        <v>815540.2</v>
      </c>
      <c r="E8" s="6">
        <f>E9+E10+E11+E16+E19+E22+E23+E27+E29+E32+E36+E42</f>
        <v>838106.2000000001</v>
      </c>
      <c r="F8" s="6">
        <f>E8/D8*100</f>
        <v>102.76700032689989</v>
      </c>
    </row>
    <row r="9" spans="2:6" s="19" customFormat="1" ht="15.75">
      <c r="B9" s="1" t="s">
        <v>13</v>
      </c>
      <c r="C9" s="4" t="s">
        <v>9</v>
      </c>
      <c r="D9" s="6">
        <v>482272</v>
      </c>
      <c r="E9" s="6">
        <v>500981.5</v>
      </c>
      <c r="F9" s="6">
        <f aca="true" t="shared" si="0" ref="F9:F46">E9/D9*100</f>
        <v>103.87944977108354</v>
      </c>
    </row>
    <row r="10" spans="2:6" s="19" customFormat="1" ht="47.25">
      <c r="B10" s="1" t="s">
        <v>73</v>
      </c>
      <c r="C10" s="4" t="s">
        <v>74</v>
      </c>
      <c r="D10" s="6">
        <v>38207.3</v>
      </c>
      <c r="E10" s="6">
        <v>39439.3</v>
      </c>
      <c r="F10" s="6">
        <f t="shared" si="0"/>
        <v>103.22451468698391</v>
      </c>
    </row>
    <row r="11" spans="2:6" s="20" customFormat="1" ht="31.5">
      <c r="B11" s="1" t="s">
        <v>14</v>
      </c>
      <c r="C11" s="4" t="s">
        <v>36</v>
      </c>
      <c r="D11" s="6">
        <f>D12+D13+D14+D15</f>
        <v>73650</v>
      </c>
      <c r="E11" s="6">
        <f>E12+E13+E14+E15</f>
        <v>75100.1</v>
      </c>
      <c r="F11" s="6">
        <f t="shared" si="0"/>
        <v>101.96890699253225</v>
      </c>
    </row>
    <row r="12" spans="2:6" s="19" customFormat="1" ht="31.5">
      <c r="B12" s="3" t="s">
        <v>93</v>
      </c>
      <c r="C12" s="5" t="s">
        <v>94</v>
      </c>
      <c r="D12" s="7">
        <v>9800</v>
      </c>
      <c r="E12" s="7">
        <v>10103.8</v>
      </c>
      <c r="F12" s="7">
        <f t="shared" si="0"/>
        <v>103.1</v>
      </c>
    </row>
    <row r="13" spans="2:6" s="19" customFormat="1" ht="31.5">
      <c r="B13" s="3" t="s">
        <v>43</v>
      </c>
      <c r="C13" s="5" t="s">
        <v>15</v>
      </c>
      <c r="D13" s="7">
        <v>-650</v>
      </c>
      <c r="E13" s="7">
        <v>-619.3</v>
      </c>
      <c r="F13" s="7">
        <f t="shared" si="0"/>
        <v>95.27692307692307</v>
      </c>
    </row>
    <row r="14" spans="2:6" s="19" customFormat="1" ht="15.75">
      <c r="B14" s="3" t="s">
        <v>16</v>
      </c>
      <c r="C14" s="5" t="s">
        <v>30</v>
      </c>
      <c r="D14" s="7">
        <v>49000</v>
      </c>
      <c r="E14" s="7">
        <v>49354.9</v>
      </c>
      <c r="F14" s="7">
        <f t="shared" si="0"/>
        <v>100.72428571428571</v>
      </c>
    </row>
    <row r="15" spans="2:6" s="19" customFormat="1" ht="31.5">
      <c r="B15" s="3" t="s">
        <v>48</v>
      </c>
      <c r="C15" s="5" t="s">
        <v>49</v>
      </c>
      <c r="D15" s="7">
        <v>15500</v>
      </c>
      <c r="E15" s="7">
        <v>16260.7</v>
      </c>
      <c r="F15" s="7">
        <f t="shared" si="0"/>
        <v>104.90774193548387</v>
      </c>
    </row>
    <row r="16" spans="2:6" s="20" customFormat="1" ht="15.75">
      <c r="B16" s="1" t="s">
        <v>17</v>
      </c>
      <c r="C16" s="4" t="s">
        <v>10</v>
      </c>
      <c r="D16" s="6">
        <f>D17+D18</f>
        <v>65530</v>
      </c>
      <c r="E16" s="6">
        <f>E17+E18</f>
        <v>66288.59999999999</v>
      </c>
      <c r="F16" s="6">
        <f t="shared" si="0"/>
        <v>101.1576377231802</v>
      </c>
    </row>
    <row r="17" spans="2:6" s="19" customFormat="1" ht="15.75">
      <c r="B17" s="3" t="s">
        <v>31</v>
      </c>
      <c r="C17" s="5" t="s">
        <v>4</v>
      </c>
      <c r="D17" s="7">
        <v>10430</v>
      </c>
      <c r="E17" s="7">
        <v>10805.4</v>
      </c>
      <c r="F17" s="7">
        <f t="shared" si="0"/>
        <v>103.5992329817833</v>
      </c>
    </row>
    <row r="18" spans="2:6" s="19" customFormat="1" ht="15.75">
      <c r="B18" s="3" t="s">
        <v>32</v>
      </c>
      <c r="C18" s="5" t="s">
        <v>8</v>
      </c>
      <c r="D18" s="7">
        <v>55100</v>
      </c>
      <c r="E18" s="7">
        <v>55483.2</v>
      </c>
      <c r="F18" s="7">
        <f t="shared" si="0"/>
        <v>100.69546279491833</v>
      </c>
    </row>
    <row r="19" spans="2:6" s="20" customFormat="1" ht="15.75">
      <c r="B19" s="1" t="s">
        <v>18</v>
      </c>
      <c r="C19" s="4" t="s">
        <v>19</v>
      </c>
      <c r="D19" s="6">
        <f>D20+D21</f>
        <v>10000</v>
      </c>
      <c r="E19" s="6">
        <f>E20+E21</f>
        <v>10415.5</v>
      </c>
      <c r="F19" s="6">
        <f t="shared" si="0"/>
        <v>104.155</v>
      </c>
    </row>
    <row r="20" spans="2:6" s="19" customFormat="1" ht="31.5">
      <c r="B20" s="3" t="s">
        <v>33</v>
      </c>
      <c r="C20" s="5" t="s">
        <v>34</v>
      </c>
      <c r="D20" s="7">
        <v>9905</v>
      </c>
      <c r="E20" s="7">
        <v>10320.5</v>
      </c>
      <c r="F20" s="7">
        <f t="shared" si="0"/>
        <v>104.19485108531046</v>
      </c>
    </row>
    <row r="21" spans="2:6" s="19" customFormat="1" ht="47.25">
      <c r="B21" s="3" t="s">
        <v>35</v>
      </c>
      <c r="C21" s="5" t="s">
        <v>5</v>
      </c>
      <c r="D21" s="7">
        <v>95</v>
      </c>
      <c r="E21" s="7">
        <v>95</v>
      </c>
      <c r="F21" s="7">
        <f t="shared" si="0"/>
        <v>100</v>
      </c>
    </row>
    <row r="22" spans="2:6" s="20" customFormat="1" ht="31.5">
      <c r="B22" s="1" t="s">
        <v>0</v>
      </c>
      <c r="C22" s="4" t="s">
        <v>1</v>
      </c>
      <c r="D22" s="6">
        <v>0</v>
      </c>
      <c r="E22" s="6">
        <v>-2.1</v>
      </c>
      <c r="F22" s="6" t="s">
        <v>190</v>
      </c>
    </row>
    <row r="23" spans="2:6" s="20" customFormat="1" ht="31.5">
      <c r="B23" s="1" t="s">
        <v>20</v>
      </c>
      <c r="C23" s="4" t="s">
        <v>12</v>
      </c>
      <c r="D23" s="6">
        <f>D24+D25+D26</f>
        <v>115333.5</v>
      </c>
      <c r="E23" s="6">
        <f>E24+E25+E26</f>
        <v>116391.9</v>
      </c>
      <c r="F23" s="6">
        <f t="shared" si="0"/>
        <v>100.91768653513506</v>
      </c>
    </row>
    <row r="24" spans="2:6" s="19" customFormat="1" ht="94.5">
      <c r="B24" s="3" t="s">
        <v>21</v>
      </c>
      <c r="C24" s="21" t="s">
        <v>46</v>
      </c>
      <c r="D24" s="7">
        <v>97330</v>
      </c>
      <c r="E24" s="7">
        <v>98220.9</v>
      </c>
      <c r="F24" s="7">
        <f t="shared" si="0"/>
        <v>100.91533956642351</v>
      </c>
    </row>
    <row r="25" spans="2:6" s="19" customFormat="1" ht="31.5">
      <c r="B25" s="3" t="s">
        <v>54</v>
      </c>
      <c r="C25" s="21" t="s">
        <v>22</v>
      </c>
      <c r="D25" s="7">
        <v>1298.8</v>
      </c>
      <c r="E25" s="7">
        <v>1298.8</v>
      </c>
      <c r="F25" s="7">
        <f t="shared" si="0"/>
        <v>100</v>
      </c>
    </row>
    <row r="26" spans="2:6" s="19" customFormat="1" ht="94.5">
      <c r="B26" s="3" t="s">
        <v>39</v>
      </c>
      <c r="C26" s="21" t="s">
        <v>47</v>
      </c>
      <c r="D26" s="7">
        <v>16704.7</v>
      </c>
      <c r="E26" s="7">
        <v>16872.2</v>
      </c>
      <c r="F26" s="7">
        <f t="shared" si="0"/>
        <v>101.00271181164582</v>
      </c>
    </row>
    <row r="27" spans="2:6" s="20" customFormat="1" ht="15.75">
      <c r="B27" s="1" t="s">
        <v>23</v>
      </c>
      <c r="C27" s="4" t="s">
        <v>55</v>
      </c>
      <c r="D27" s="6">
        <f>D28</f>
        <v>2300</v>
      </c>
      <c r="E27" s="6">
        <f>E28</f>
        <v>2302.2</v>
      </c>
      <c r="F27" s="6">
        <f t="shared" si="0"/>
        <v>100.09565217391302</v>
      </c>
    </row>
    <row r="28" spans="2:6" s="19" customFormat="1" ht="15.75">
      <c r="B28" s="3" t="s">
        <v>63</v>
      </c>
      <c r="C28" s="5" t="s">
        <v>64</v>
      </c>
      <c r="D28" s="7">
        <v>2300</v>
      </c>
      <c r="E28" s="7">
        <v>2302.2</v>
      </c>
      <c r="F28" s="7">
        <f t="shared" si="0"/>
        <v>100.09565217391302</v>
      </c>
    </row>
    <row r="29" spans="2:6" s="20" customFormat="1" ht="31.5">
      <c r="B29" s="1" t="s">
        <v>24</v>
      </c>
      <c r="C29" s="4" t="s">
        <v>113</v>
      </c>
      <c r="D29" s="6">
        <f>D30+D31</f>
        <v>9155.6</v>
      </c>
      <c r="E29" s="6">
        <f>E30+E31</f>
        <v>7934.4</v>
      </c>
      <c r="F29" s="6">
        <f t="shared" si="0"/>
        <v>86.66171523439206</v>
      </c>
    </row>
    <row r="30" spans="2:6" s="19" customFormat="1" ht="15.75">
      <c r="B30" s="3" t="s">
        <v>65</v>
      </c>
      <c r="C30" s="5" t="s">
        <v>66</v>
      </c>
      <c r="D30" s="7">
        <v>7355.6</v>
      </c>
      <c r="E30" s="7">
        <v>6102.2</v>
      </c>
      <c r="F30" s="7">
        <f t="shared" si="0"/>
        <v>82.95992169231606</v>
      </c>
    </row>
    <row r="31" spans="2:6" s="19" customFormat="1" ht="15.75">
      <c r="B31" s="3" t="s">
        <v>67</v>
      </c>
      <c r="C31" s="5" t="s">
        <v>68</v>
      </c>
      <c r="D31" s="7">
        <v>1800</v>
      </c>
      <c r="E31" s="7">
        <v>1832.2</v>
      </c>
      <c r="F31" s="7">
        <f t="shared" si="0"/>
        <v>101.78888888888889</v>
      </c>
    </row>
    <row r="32" spans="2:6" s="19" customFormat="1" ht="31.5">
      <c r="B32" s="1" t="s">
        <v>56</v>
      </c>
      <c r="C32" s="4" t="s">
        <v>25</v>
      </c>
      <c r="D32" s="6">
        <f>D33+D34+D35</f>
        <v>7738.1</v>
      </c>
      <c r="E32" s="6">
        <f>E33+E34+E35</f>
        <v>7911</v>
      </c>
      <c r="F32" s="6">
        <f t="shared" si="0"/>
        <v>102.23439862498547</v>
      </c>
    </row>
    <row r="33" spans="2:6" s="19" customFormat="1" ht="94.5">
      <c r="B33" s="3" t="s">
        <v>69</v>
      </c>
      <c r="C33" s="5" t="s">
        <v>75</v>
      </c>
      <c r="D33" s="7">
        <v>2309.4</v>
      </c>
      <c r="E33" s="7">
        <v>2328.8</v>
      </c>
      <c r="F33" s="7">
        <f t="shared" si="0"/>
        <v>100.84004503334201</v>
      </c>
    </row>
    <row r="34" spans="2:6" s="19" customFormat="1" ht="31.5">
      <c r="B34" s="3" t="s">
        <v>70</v>
      </c>
      <c r="C34" s="5" t="s">
        <v>76</v>
      </c>
      <c r="D34" s="7">
        <v>5178.7</v>
      </c>
      <c r="E34" s="7">
        <v>5308.8</v>
      </c>
      <c r="F34" s="7">
        <f t="shared" si="0"/>
        <v>102.51221348987198</v>
      </c>
    </row>
    <row r="35" spans="2:6" s="19" customFormat="1" ht="78.75">
      <c r="B35" s="3" t="s">
        <v>83</v>
      </c>
      <c r="C35" s="5" t="s">
        <v>84</v>
      </c>
      <c r="D35" s="7">
        <v>250</v>
      </c>
      <c r="E35" s="7">
        <v>273.4</v>
      </c>
      <c r="F35" s="7">
        <f t="shared" si="0"/>
        <v>109.35999999999999</v>
      </c>
    </row>
    <row r="36" spans="2:6" s="20" customFormat="1" ht="15.75">
      <c r="B36" s="1" t="s">
        <v>26</v>
      </c>
      <c r="C36" s="4" t="s">
        <v>27</v>
      </c>
      <c r="D36" s="6">
        <f>D37+D38+D39+D40+D41</f>
        <v>11276.699999999999</v>
      </c>
      <c r="E36" s="6">
        <f>E37+E38+E39+E40+E41</f>
        <v>11288.4</v>
      </c>
      <c r="F36" s="6">
        <f t="shared" si="0"/>
        <v>100.1037537577483</v>
      </c>
    </row>
    <row r="37" spans="2:6" s="19" customFormat="1" ht="47.25">
      <c r="B37" s="3" t="s">
        <v>117</v>
      </c>
      <c r="C37" s="5" t="s">
        <v>118</v>
      </c>
      <c r="D37" s="7">
        <v>2325.6</v>
      </c>
      <c r="E37" s="7">
        <v>2326.2</v>
      </c>
      <c r="F37" s="7">
        <f t="shared" si="0"/>
        <v>100.02579979360165</v>
      </c>
    </row>
    <row r="38" spans="2:6" s="22" customFormat="1" ht="47.25">
      <c r="B38" s="3" t="s">
        <v>119</v>
      </c>
      <c r="C38" s="5" t="s">
        <v>120</v>
      </c>
      <c r="D38" s="7">
        <v>860</v>
      </c>
      <c r="E38" s="7">
        <v>860.2</v>
      </c>
      <c r="F38" s="7">
        <f t="shared" si="0"/>
        <v>100.02325581395351</v>
      </c>
    </row>
    <row r="39" spans="2:6" s="22" customFormat="1" ht="126">
      <c r="B39" s="3" t="s">
        <v>121</v>
      </c>
      <c r="C39" s="5" t="s">
        <v>122</v>
      </c>
      <c r="D39" s="7">
        <v>7590.3</v>
      </c>
      <c r="E39" s="7">
        <v>7605.1</v>
      </c>
      <c r="F39" s="7">
        <f t="shared" si="0"/>
        <v>100.19498570543983</v>
      </c>
    </row>
    <row r="40" spans="2:6" s="22" customFormat="1" ht="31.5">
      <c r="B40" s="3" t="s">
        <v>123</v>
      </c>
      <c r="C40" s="5" t="s">
        <v>124</v>
      </c>
      <c r="D40" s="7">
        <v>251.5</v>
      </c>
      <c r="E40" s="7">
        <v>247.6</v>
      </c>
      <c r="F40" s="7">
        <f t="shared" si="0"/>
        <v>98.44930417495029</v>
      </c>
    </row>
    <row r="41" spans="2:6" s="19" customFormat="1" ht="15.75">
      <c r="B41" s="3" t="s">
        <v>125</v>
      </c>
      <c r="C41" s="5" t="s">
        <v>126</v>
      </c>
      <c r="D41" s="7">
        <v>249.3</v>
      </c>
      <c r="E41" s="7">
        <v>249.3</v>
      </c>
      <c r="F41" s="7">
        <f t="shared" si="0"/>
        <v>100</v>
      </c>
    </row>
    <row r="42" spans="2:6" s="19" customFormat="1" ht="15.75">
      <c r="B42" s="1" t="s">
        <v>28</v>
      </c>
      <c r="C42" s="4" t="s">
        <v>11</v>
      </c>
      <c r="D42" s="6">
        <v>77</v>
      </c>
      <c r="E42" s="6">
        <v>55.4</v>
      </c>
      <c r="F42" s="6">
        <f t="shared" si="0"/>
        <v>71.94805194805195</v>
      </c>
    </row>
    <row r="43" spans="2:6" s="19" customFormat="1" ht="15.75">
      <c r="B43" s="1" t="s">
        <v>38</v>
      </c>
      <c r="C43" s="8" t="s">
        <v>40</v>
      </c>
      <c r="D43" s="6">
        <f>D44+D121+D124</f>
        <v>1621888.9999999998</v>
      </c>
      <c r="E43" s="6">
        <f>E44+E121+E124</f>
        <v>1564487</v>
      </c>
      <c r="F43" s="6">
        <f t="shared" si="0"/>
        <v>96.46079355615583</v>
      </c>
    </row>
    <row r="44" spans="2:6" s="20" customFormat="1" ht="31.5">
      <c r="B44" s="1" t="s">
        <v>51</v>
      </c>
      <c r="C44" s="8" t="s">
        <v>52</v>
      </c>
      <c r="D44" s="6">
        <f>D45+D50+D82+D109</f>
        <v>1621237.9999999998</v>
      </c>
      <c r="E44" s="6">
        <f>E45+E50+E82+E109</f>
        <v>1571311.8</v>
      </c>
      <c r="F44" s="6">
        <f t="shared" si="0"/>
        <v>96.9204891570516</v>
      </c>
    </row>
    <row r="45" spans="2:6" s="20" customFormat="1" ht="31.5">
      <c r="B45" s="1" t="s">
        <v>95</v>
      </c>
      <c r="C45" s="8" t="s">
        <v>81</v>
      </c>
      <c r="D45" s="6">
        <f>D46</f>
        <v>102451</v>
      </c>
      <c r="E45" s="6">
        <f>E46</f>
        <v>102451</v>
      </c>
      <c r="F45" s="6">
        <f t="shared" si="0"/>
        <v>100</v>
      </c>
    </row>
    <row r="46" spans="2:6" s="19" customFormat="1" ht="31.5">
      <c r="B46" s="3" t="s">
        <v>96</v>
      </c>
      <c r="C46" s="14" t="s">
        <v>88</v>
      </c>
      <c r="D46" s="7">
        <f>D48+D49</f>
        <v>102451</v>
      </c>
      <c r="E46" s="7">
        <f>E48+E49</f>
        <v>102451</v>
      </c>
      <c r="F46" s="7">
        <f t="shared" si="0"/>
        <v>100</v>
      </c>
    </row>
    <row r="47" spans="2:6" s="19" customFormat="1" ht="15.75">
      <c r="B47" s="24" t="s">
        <v>53</v>
      </c>
      <c r="C47" s="31"/>
      <c r="D47" s="32"/>
      <c r="E47" s="32"/>
      <c r="F47" s="33"/>
    </row>
    <row r="48" spans="2:6" s="19" customFormat="1" ht="63">
      <c r="B48" s="3" t="s">
        <v>96</v>
      </c>
      <c r="C48" s="14" t="s">
        <v>191</v>
      </c>
      <c r="D48" s="7">
        <v>101251</v>
      </c>
      <c r="E48" s="7">
        <v>101251</v>
      </c>
      <c r="F48" s="7">
        <f>E48/D48*100</f>
        <v>100</v>
      </c>
    </row>
    <row r="49" spans="2:6" s="19" customFormat="1" ht="63">
      <c r="B49" s="3" t="s">
        <v>96</v>
      </c>
      <c r="C49" s="14" t="s">
        <v>170</v>
      </c>
      <c r="D49" s="7">
        <v>1200</v>
      </c>
      <c r="E49" s="7">
        <v>1200</v>
      </c>
      <c r="F49" s="7">
        <f>E49/D49*100</f>
        <v>100</v>
      </c>
    </row>
    <row r="50" spans="2:6" s="20" customFormat="1" ht="31.5">
      <c r="B50" s="1" t="s">
        <v>98</v>
      </c>
      <c r="C50" s="8" t="s">
        <v>57</v>
      </c>
      <c r="D50" s="6">
        <f>D51+D56+D61+D62+D63+D64+D65+D66+D67+D68+D69+D70</f>
        <v>757922.3999999999</v>
      </c>
      <c r="E50" s="6">
        <f>E51+E56+E61+E62+E63+E64+E65+E66+E67+E68+E69+E70</f>
        <v>725870.9000000001</v>
      </c>
      <c r="F50" s="6">
        <f>E50/D50*100</f>
        <v>95.77113699238869</v>
      </c>
    </row>
    <row r="51" spans="2:6" s="19" customFormat="1" ht="78.75">
      <c r="B51" s="3" t="s">
        <v>97</v>
      </c>
      <c r="C51" s="14" t="s">
        <v>45</v>
      </c>
      <c r="D51" s="7">
        <f>D53+D54+D55</f>
        <v>251187</v>
      </c>
      <c r="E51" s="7">
        <f>E53+E54+E55</f>
        <v>251181.8</v>
      </c>
      <c r="F51" s="7">
        <f>E51/D51*100</f>
        <v>99.9979298291711</v>
      </c>
    </row>
    <row r="52" spans="2:6" s="23" customFormat="1" ht="15.75">
      <c r="B52" s="24" t="s">
        <v>53</v>
      </c>
      <c r="C52" s="34"/>
      <c r="D52" s="35"/>
      <c r="E52" s="35"/>
      <c r="F52" s="36"/>
    </row>
    <row r="53" spans="2:6" s="19" customFormat="1" ht="31.5">
      <c r="B53" s="3" t="s">
        <v>97</v>
      </c>
      <c r="C53" s="14" t="s">
        <v>165</v>
      </c>
      <c r="D53" s="7">
        <v>191500</v>
      </c>
      <c r="E53" s="7">
        <v>191500</v>
      </c>
      <c r="F53" s="7">
        <f>E53/D53*100</f>
        <v>100</v>
      </c>
    </row>
    <row r="54" spans="2:6" s="19" customFormat="1" ht="47.25">
      <c r="B54" s="3" t="s">
        <v>97</v>
      </c>
      <c r="C54" s="14" t="s">
        <v>140</v>
      </c>
      <c r="D54" s="7">
        <v>51687</v>
      </c>
      <c r="E54" s="7">
        <v>51687</v>
      </c>
      <c r="F54" s="7">
        <f>E54/D54*100</f>
        <v>100</v>
      </c>
    </row>
    <row r="55" spans="2:6" s="19" customFormat="1" ht="63">
      <c r="B55" s="3" t="s">
        <v>97</v>
      </c>
      <c r="C55" s="14" t="s">
        <v>166</v>
      </c>
      <c r="D55" s="7">
        <v>8000</v>
      </c>
      <c r="E55" s="7">
        <v>7994.8</v>
      </c>
      <c r="F55" s="7">
        <f>E55/D55*100</f>
        <v>99.935</v>
      </c>
    </row>
    <row r="56" spans="2:6" s="19" customFormat="1" ht="47.25">
      <c r="B56" s="3" t="s">
        <v>127</v>
      </c>
      <c r="C56" s="14" t="s">
        <v>100</v>
      </c>
      <c r="D56" s="7">
        <f>D58+D59+D60</f>
        <v>147551.6</v>
      </c>
      <c r="E56" s="7">
        <f>E58+E59+E60</f>
        <v>131120.7</v>
      </c>
      <c r="F56" s="7">
        <f>E56/D56*100</f>
        <v>88.8643023864194</v>
      </c>
    </row>
    <row r="57" spans="2:6" s="19" customFormat="1" ht="15.75">
      <c r="B57" s="24" t="s">
        <v>53</v>
      </c>
      <c r="C57" s="31"/>
      <c r="D57" s="40"/>
      <c r="E57" s="40"/>
      <c r="F57" s="41"/>
    </row>
    <row r="58" spans="2:6" s="19" customFormat="1" ht="110.25">
      <c r="B58" s="3" t="s">
        <v>127</v>
      </c>
      <c r="C58" s="46" t="s">
        <v>171</v>
      </c>
      <c r="D58" s="28">
        <v>19200</v>
      </c>
      <c r="E58" s="28">
        <v>2794</v>
      </c>
      <c r="F58" s="28">
        <f aca="true" t="shared" si="1" ref="F58:F63">E58/D58*100</f>
        <v>14.552083333333332</v>
      </c>
    </row>
    <row r="59" spans="2:6" s="19" customFormat="1" ht="94.5">
      <c r="B59" s="3" t="s">
        <v>127</v>
      </c>
      <c r="C59" s="46" t="s">
        <v>172</v>
      </c>
      <c r="D59" s="28">
        <v>123773.7</v>
      </c>
      <c r="E59" s="28">
        <v>123773.6</v>
      </c>
      <c r="F59" s="28">
        <f t="shared" si="1"/>
        <v>99.99991920739221</v>
      </c>
    </row>
    <row r="60" spans="2:6" s="19" customFormat="1" ht="126">
      <c r="B60" s="3" t="s">
        <v>127</v>
      </c>
      <c r="C60" s="46" t="s">
        <v>173</v>
      </c>
      <c r="D60" s="28">
        <v>4577.9</v>
      </c>
      <c r="E60" s="28">
        <v>4553.1</v>
      </c>
      <c r="F60" s="28">
        <f t="shared" si="1"/>
        <v>99.45826689093253</v>
      </c>
    </row>
    <row r="61" spans="2:6" s="19" customFormat="1" ht="126">
      <c r="B61" s="3" t="s">
        <v>174</v>
      </c>
      <c r="C61" s="46" t="s">
        <v>175</v>
      </c>
      <c r="D61" s="28">
        <v>4248.1</v>
      </c>
      <c r="E61" s="28">
        <v>4248.1</v>
      </c>
      <c r="F61" s="28">
        <f t="shared" si="1"/>
        <v>100</v>
      </c>
    </row>
    <row r="62" spans="2:6" s="19" customFormat="1" ht="94.5">
      <c r="B62" s="3" t="s">
        <v>176</v>
      </c>
      <c r="C62" s="46" t="s">
        <v>177</v>
      </c>
      <c r="D62" s="28">
        <v>78</v>
      </c>
      <c r="E62" s="28">
        <v>78</v>
      </c>
      <c r="F62" s="28">
        <f t="shared" si="1"/>
        <v>100</v>
      </c>
    </row>
    <row r="63" spans="2:6" s="19" customFormat="1" ht="63">
      <c r="B63" s="3" t="s">
        <v>141</v>
      </c>
      <c r="C63" s="14" t="s">
        <v>142</v>
      </c>
      <c r="D63" s="28">
        <v>183296.7</v>
      </c>
      <c r="E63" s="28">
        <v>171096.7</v>
      </c>
      <c r="F63" s="28">
        <f t="shared" si="1"/>
        <v>93.34412458052982</v>
      </c>
    </row>
    <row r="64" spans="2:6" s="19" customFormat="1" ht="78.75">
      <c r="B64" s="3" t="s">
        <v>128</v>
      </c>
      <c r="C64" s="14" t="s">
        <v>129</v>
      </c>
      <c r="D64" s="7">
        <v>35455.9</v>
      </c>
      <c r="E64" s="7">
        <v>35455.9</v>
      </c>
      <c r="F64" s="7">
        <f aca="true" t="shared" si="2" ref="F64:F70">E64/D64*100</f>
        <v>100</v>
      </c>
    </row>
    <row r="65" spans="2:6" s="19" customFormat="1" ht="78.75">
      <c r="B65" s="3" t="s">
        <v>130</v>
      </c>
      <c r="C65" s="14" t="s">
        <v>131</v>
      </c>
      <c r="D65" s="7">
        <v>37345.2</v>
      </c>
      <c r="E65" s="7">
        <v>36780.3</v>
      </c>
      <c r="F65" s="7">
        <f t="shared" si="2"/>
        <v>98.48735580476207</v>
      </c>
    </row>
    <row r="66" spans="2:6" s="19" customFormat="1" ht="31.5">
      <c r="B66" s="3" t="s">
        <v>143</v>
      </c>
      <c r="C66" s="14" t="s">
        <v>144</v>
      </c>
      <c r="D66" s="7">
        <v>10253.3</v>
      </c>
      <c r="E66" s="7">
        <v>10253.3</v>
      </c>
      <c r="F66" s="7">
        <f t="shared" si="2"/>
        <v>100</v>
      </c>
    </row>
    <row r="67" spans="2:6" s="19" customFormat="1" ht="31.5">
      <c r="B67" s="3" t="s">
        <v>178</v>
      </c>
      <c r="C67" s="14" t="s">
        <v>179</v>
      </c>
      <c r="D67" s="7">
        <v>590.5</v>
      </c>
      <c r="E67" s="7">
        <v>590.5</v>
      </c>
      <c r="F67" s="7">
        <f t="shared" si="2"/>
        <v>100</v>
      </c>
    </row>
    <row r="68" spans="2:6" s="19" customFormat="1" ht="31.5">
      <c r="B68" s="3" t="s">
        <v>99</v>
      </c>
      <c r="C68" s="14" t="s">
        <v>114</v>
      </c>
      <c r="D68" s="7">
        <v>33239.9</v>
      </c>
      <c r="E68" s="7">
        <v>33239.9</v>
      </c>
      <c r="F68" s="7">
        <f t="shared" si="2"/>
        <v>100</v>
      </c>
    </row>
    <row r="69" spans="2:6" s="19" customFormat="1" ht="31.5">
      <c r="B69" s="3" t="s">
        <v>132</v>
      </c>
      <c r="C69" s="14" t="s">
        <v>133</v>
      </c>
      <c r="D69" s="7">
        <v>1400</v>
      </c>
      <c r="E69" s="7">
        <v>1400</v>
      </c>
      <c r="F69" s="7">
        <f t="shared" si="2"/>
        <v>100</v>
      </c>
    </row>
    <row r="70" spans="2:6" s="19" customFormat="1" ht="15.75">
      <c r="B70" s="3" t="s">
        <v>101</v>
      </c>
      <c r="C70" s="14" t="s">
        <v>58</v>
      </c>
      <c r="D70" s="7">
        <f>D72+D73+D74+D75+D76+D77+D78+D79+D80+D81</f>
        <v>53276.2</v>
      </c>
      <c r="E70" s="7">
        <f>E72+E73+E74+E75+E76+E77+E78+E79+E80+E81</f>
        <v>50425.7</v>
      </c>
      <c r="F70" s="7">
        <f t="shared" si="2"/>
        <v>94.64958086350002</v>
      </c>
    </row>
    <row r="71" spans="2:6" s="19" customFormat="1" ht="15.75">
      <c r="B71" s="24" t="s">
        <v>53</v>
      </c>
      <c r="C71" s="31"/>
      <c r="D71" s="32"/>
      <c r="E71" s="32"/>
      <c r="F71" s="33"/>
    </row>
    <row r="72" spans="2:6" s="19" customFormat="1" ht="63">
      <c r="B72" s="3" t="s">
        <v>101</v>
      </c>
      <c r="C72" s="14" t="s">
        <v>145</v>
      </c>
      <c r="D72" s="7">
        <v>10558.7</v>
      </c>
      <c r="E72" s="7">
        <v>10558.7</v>
      </c>
      <c r="F72" s="7">
        <f>E72/D72*100</f>
        <v>100</v>
      </c>
    </row>
    <row r="73" spans="2:6" s="19" customFormat="1" ht="110.25">
      <c r="B73" s="3" t="s">
        <v>101</v>
      </c>
      <c r="C73" s="46" t="s">
        <v>146</v>
      </c>
      <c r="D73" s="7">
        <v>154.7</v>
      </c>
      <c r="E73" s="7">
        <v>154.7</v>
      </c>
      <c r="F73" s="7">
        <f aca="true" t="shared" si="3" ref="F73:F84">E73/D73*100</f>
        <v>100</v>
      </c>
    </row>
    <row r="74" spans="2:6" s="19" customFormat="1" ht="63">
      <c r="B74" s="3" t="s">
        <v>101</v>
      </c>
      <c r="C74" s="14" t="s">
        <v>147</v>
      </c>
      <c r="D74" s="7">
        <v>4147.1</v>
      </c>
      <c r="E74" s="7">
        <v>4147.1</v>
      </c>
      <c r="F74" s="7">
        <f t="shared" si="3"/>
        <v>100</v>
      </c>
    </row>
    <row r="75" spans="2:6" s="19" customFormat="1" ht="47.25">
      <c r="B75" s="3" t="s">
        <v>101</v>
      </c>
      <c r="C75" s="14" t="s">
        <v>90</v>
      </c>
      <c r="D75" s="7">
        <v>1716.2</v>
      </c>
      <c r="E75" s="7">
        <v>1715.7</v>
      </c>
      <c r="F75" s="7">
        <f t="shared" si="3"/>
        <v>99.97086586644913</v>
      </c>
    </row>
    <row r="76" spans="2:6" s="19" customFormat="1" ht="63">
      <c r="B76" s="3" t="s">
        <v>101</v>
      </c>
      <c r="C76" s="14" t="s">
        <v>134</v>
      </c>
      <c r="D76" s="7">
        <v>1000</v>
      </c>
      <c r="E76" s="7">
        <v>1000</v>
      </c>
      <c r="F76" s="7">
        <f t="shared" si="3"/>
        <v>100</v>
      </c>
    </row>
    <row r="77" spans="2:6" s="19" customFormat="1" ht="47.25">
      <c r="B77" s="3" t="s">
        <v>101</v>
      </c>
      <c r="C77" s="14" t="s">
        <v>135</v>
      </c>
      <c r="D77" s="7">
        <v>10000</v>
      </c>
      <c r="E77" s="7">
        <v>10000</v>
      </c>
      <c r="F77" s="7">
        <f t="shared" si="3"/>
        <v>100</v>
      </c>
    </row>
    <row r="78" spans="2:6" s="19" customFormat="1" ht="63">
      <c r="B78" s="3" t="s">
        <v>101</v>
      </c>
      <c r="C78" s="14" t="s">
        <v>136</v>
      </c>
      <c r="D78" s="7">
        <v>1000</v>
      </c>
      <c r="E78" s="7">
        <v>1000</v>
      </c>
      <c r="F78" s="7">
        <f t="shared" si="3"/>
        <v>100</v>
      </c>
    </row>
    <row r="79" spans="2:6" s="19" customFormat="1" ht="47.25">
      <c r="B79" s="3" t="s">
        <v>101</v>
      </c>
      <c r="C79" s="14" t="s">
        <v>192</v>
      </c>
      <c r="D79" s="7">
        <v>10000</v>
      </c>
      <c r="E79" s="7">
        <v>7150</v>
      </c>
      <c r="F79" s="7">
        <f t="shared" si="3"/>
        <v>71.5</v>
      </c>
    </row>
    <row r="80" spans="2:6" s="19" customFormat="1" ht="47.25">
      <c r="B80" s="3" t="s">
        <v>101</v>
      </c>
      <c r="C80" s="14" t="s">
        <v>180</v>
      </c>
      <c r="D80" s="7">
        <v>13478.3</v>
      </c>
      <c r="E80" s="7">
        <v>13478.3</v>
      </c>
      <c r="F80" s="7">
        <f t="shared" si="3"/>
        <v>100</v>
      </c>
    </row>
    <row r="81" spans="2:6" s="19" customFormat="1" ht="47.25">
      <c r="B81" s="3" t="s">
        <v>101</v>
      </c>
      <c r="C81" s="14" t="s">
        <v>181</v>
      </c>
      <c r="D81" s="7">
        <v>1221.2</v>
      </c>
      <c r="E81" s="7">
        <v>1221.2</v>
      </c>
      <c r="F81" s="7">
        <f t="shared" si="3"/>
        <v>100</v>
      </c>
    </row>
    <row r="82" spans="2:6" s="20" customFormat="1" ht="31.5">
      <c r="B82" s="1" t="s">
        <v>102</v>
      </c>
      <c r="C82" s="4" t="s">
        <v>82</v>
      </c>
      <c r="D82" s="6">
        <f>D83+D84+D102+D106+D107+D108</f>
        <v>711077.3999999998</v>
      </c>
      <c r="E82" s="6">
        <f>E83+E84+E102+E106+E107+E108</f>
        <v>693318.7</v>
      </c>
      <c r="F82" s="6">
        <f t="shared" si="3"/>
        <v>97.50256441844448</v>
      </c>
    </row>
    <row r="83" spans="2:6" s="19" customFormat="1" ht="47.25">
      <c r="B83" s="3" t="s">
        <v>103</v>
      </c>
      <c r="C83" s="5" t="s">
        <v>59</v>
      </c>
      <c r="D83" s="7">
        <v>49478.1</v>
      </c>
      <c r="E83" s="7">
        <v>44139.2</v>
      </c>
      <c r="F83" s="7">
        <f t="shared" si="3"/>
        <v>89.20956948629798</v>
      </c>
    </row>
    <row r="84" spans="2:6" s="19" customFormat="1" ht="47.25">
      <c r="B84" s="3" t="s">
        <v>104</v>
      </c>
      <c r="C84" s="5" t="s">
        <v>41</v>
      </c>
      <c r="D84" s="7">
        <f>D86+D87+D88+D89+D90+D91+D92+D93+D94+D95+D96+D97+D98+D99+D100+D101</f>
        <v>631066.5</v>
      </c>
      <c r="E84" s="7">
        <f>E86+E87+E88+E89+E90+E91+E92+E93+E94+E95+E96+E97+E98+E99+E100+E101</f>
        <v>619601.1</v>
      </c>
      <c r="F84" s="7">
        <f t="shared" si="3"/>
        <v>98.18317087026486</v>
      </c>
    </row>
    <row r="85" spans="2:6" s="19" customFormat="1" ht="15.75">
      <c r="B85" s="24" t="s">
        <v>53</v>
      </c>
      <c r="C85" s="39"/>
      <c r="D85" s="40"/>
      <c r="E85" s="40"/>
      <c r="F85" s="41"/>
    </row>
    <row r="86" spans="2:6" s="19" customFormat="1" ht="47.25">
      <c r="B86" s="3" t="s">
        <v>104</v>
      </c>
      <c r="C86" s="5" t="s">
        <v>148</v>
      </c>
      <c r="D86" s="7">
        <v>611.2</v>
      </c>
      <c r="E86" s="7">
        <v>611.2</v>
      </c>
      <c r="F86" s="7">
        <f aca="true" t="shared" si="4" ref="F86:F126">E86/D86*100</f>
        <v>100</v>
      </c>
    </row>
    <row r="87" spans="2:6" s="19" customFormat="1" ht="31.5">
      <c r="B87" s="3" t="s">
        <v>104</v>
      </c>
      <c r="C87" s="5" t="s">
        <v>149</v>
      </c>
      <c r="D87" s="7">
        <v>3245.4</v>
      </c>
      <c r="E87" s="7">
        <v>3245.4</v>
      </c>
      <c r="F87" s="7">
        <f t="shared" si="4"/>
        <v>100</v>
      </c>
    </row>
    <row r="88" spans="2:6" s="19" customFormat="1" ht="47.25">
      <c r="B88" s="3" t="s">
        <v>104</v>
      </c>
      <c r="C88" s="5" t="s">
        <v>150</v>
      </c>
      <c r="D88" s="7">
        <v>903.8</v>
      </c>
      <c r="E88" s="7">
        <v>903.8</v>
      </c>
      <c r="F88" s="7">
        <f t="shared" si="4"/>
        <v>100</v>
      </c>
    </row>
    <row r="89" spans="2:6" s="19" customFormat="1" ht="78.75">
      <c r="B89" s="3" t="s">
        <v>104</v>
      </c>
      <c r="C89" s="5" t="s">
        <v>151</v>
      </c>
      <c r="D89" s="7">
        <v>591.4</v>
      </c>
      <c r="E89" s="7">
        <v>591.4</v>
      </c>
      <c r="F89" s="7">
        <f t="shared" si="4"/>
        <v>100</v>
      </c>
    </row>
    <row r="90" spans="2:6" s="19" customFormat="1" ht="78.75">
      <c r="B90" s="3" t="s">
        <v>104</v>
      </c>
      <c r="C90" s="5" t="s">
        <v>152</v>
      </c>
      <c r="D90" s="7">
        <v>389.7</v>
      </c>
      <c r="E90" s="7">
        <v>389.7</v>
      </c>
      <c r="F90" s="7">
        <f t="shared" si="4"/>
        <v>100</v>
      </c>
    </row>
    <row r="91" spans="2:6" s="19" customFormat="1" ht="110.25">
      <c r="B91" s="3" t="s">
        <v>104</v>
      </c>
      <c r="C91" s="5" t="s">
        <v>153</v>
      </c>
      <c r="D91" s="7">
        <v>715.2</v>
      </c>
      <c r="E91" s="7">
        <v>715.2</v>
      </c>
      <c r="F91" s="7">
        <f t="shared" si="4"/>
        <v>100</v>
      </c>
    </row>
    <row r="92" spans="2:6" s="19" customFormat="1" ht="63">
      <c r="B92" s="3" t="s">
        <v>104</v>
      </c>
      <c r="C92" s="5" t="s">
        <v>154</v>
      </c>
      <c r="D92" s="7">
        <v>168278.9</v>
      </c>
      <c r="E92" s="7">
        <v>159403.2</v>
      </c>
      <c r="F92" s="7">
        <f t="shared" si="4"/>
        <v>94.72560136772941</v>
      </c>
    </row>
    <row r="93" spans="2:6" s="19" customFormat="1" ht="78.75">
      <c r="B93" s="3" t="s">
        <v>104</v>
      </c>
      <c r="C93" s="5" t="s">
        <v>155</v>
      </c>
      <c r="D93" s="7">
        <v>395843.5</v>
      </c>
      <c r="E93" s="7">
        <v>395837.8</v>
      </c>
      <c r="F93" s="7">
        <f t="shared" si="4"/>
        <v>99.9985600369843</v>
      </c>
    </row>
    <row r="94" spans="2:6" s="19" customFormat="1" ht="78.75">
      <c r="B94" s="3" t="s">
        <v>104</v>
      </c>
      <c r="C94" s="5" t="s">
        <v>193</v>
      </c>
      <c r="D94" s="7">
        <v>17367.4</v>
      </c>
      <c r="E94" s="7">
        <v>16661.9</v>
      </c>
      <c r="F94" s="7">
        <f t="shared" si="4"/>
        <v>95.93779149440907</v>
      </c>
    </row>
    <row r="95" spans="2:6" s="19" customFormat="1" ht="110.25">
      <c r="B95" s="3" t="s">
        <v>104</v>
      </c>
      <c r="C95" s="5" t="s">
        <v>156</v>
      </c>
      <c r="D95" s="7">
        <v>3988.8</v>
      </c>
      <c r="E95" s="7">
        <v>3610</v>
      </c>
      <c r="F95" s="7">
        <f t="shared" si="4"/>
        <v>90.50340954673084</v>
      </c>
    </row>
    <row r="96" spans="2:6" s="19" customFormat="1" ht="110.25">
      <c r="B96" s="3" t="s">
        <v>104</v>
      </c>
      <c r="C96" s="5" t="s">
        <v>157</v>
      </c>
      <c r="D96" s="7">
        <v>152.1</v>
      </c>
      <c r="E96" s="7">
        <v>68</v>
      </c>
      <c r="F96" s="7">
        <f t="shared" si="4"/>
        <v>44.707429322813944</v>
      </c>
    </row>
    <row r="97" spans="2:6" s="19" customFormat="1" ht="110.25">
      <c r="B97" s="3" t="s">
        <v>104</v>
      </c>
      <c r="C97" s="5" t="s">
        <v>158</v>
      </c>
      <c r="D97" s="7">
        <v>950</v>
      </c>
      <c r="E97" s="7">
        <v>791.9</v>
      </c>
      <c r="F97" s="7">
        <f t="shared" si="4"/>
        <v>83.3578947368421</v>
      </c>
    </row>
    <row r="98" spans="2:6" s="19" customFormat="1" ht="78.75">
      <c r="B98" s="3" t="s">
        <v>104</v>
      </c>
      <c r="C98" s="5" t="s">
        <v>159</v>
      </c>
      <c r="D98" s="7">
        <v>10358</v>
      </c>
      <c r="E98" s="7">
        <v>10358</v>
      </c>
      <c r="F98" s="7">
        <f t="shared" si="4"/>
        <v>100</v>
      </c>
    </row>
    <row r="99" spans="2:6" s="19" customFormat="1" ht="63">
      <c r="B99" s="3" t="s">
        <v>104</v>
      </c>
      <c r="C99" s="5" t="s">
        <v>182</v>
      </c>
      <c r="D99" s="7">
        <v>220</v>
      </c>
      <c r="E99" s="7">
        <v>220</v>
      </c>
      <c r="F99" s="7">
        <f t="shared" si="4"/>
        <v>100</v>
      </c>
    </row>
    <row r="100" spans="2:6" s="19" customFormat="1" ht="63">
      <c r="B100" s="3" t="s">
        <v>104</v>
      </c>
      <c r="C100" s="5" t="s">
        <v>160</v>
      </c>
      <c r="D100" s="7">
        <v>26963.4</v>
      </c>
      <c r="E100" s="7">
        <v>26054.4</v>
      </c>
      <c r="F100" s="7">
        <f t="shared" si="4"/>
        <v>96.6287634348784</v>
      </c>
    </row>
    <row r="101" spans="2:6" s="19" customFormat="1" ht="110.25">
      <c r="B101" s="3" t="s">
        <v>104</v>
      </c>
      <c r="C101" s="5" t="s">
        <v>183</v>
      </c>
      <c r="D101" s="7">
        <v>487.7</v>
      </c>
      <c r="E101" s="7">
        <v>139.2</v>
      </c>
      <c r="F101" s="7">
        <f t="shared" si="4"/>
        <v>28.54213655936026</v>
      </c>
    </row>
    <row r="102" spans="2:6" s="19" customFormat="1" ht="47.25">
      <c r="B102" s="3" t="s">
        <v>105</v>
      </c>
      <c r="C102" s="5" t="s">
        <v>6</v>
      </c>
      <c r="D102" s="7">
        <f>D104+D105</f>
        <v>21710.7</v>
      </c>
      <c r="E102" s="7">
        <f>E104+E105</f>
        <v>21200</v>
      </c>
      <c r="F102" s="7">
        <f t="shared" si="4"/>
        <v>97.6477036668555</v>
      </c>
    </row>
    <row r="103" spans="2:6" s="19" customFormat="1" ht="15.75">
      <c r="B103" s="24" t="s">
        <v>53</v>
      </c>
      <c r="C103" s="39"/>
      <c r="D103" s="44"/>
      <c r="E103" s="44"/>
      <c r="F103" s="45"/>
    </row>
    <row r="104" spans="2:6" s="19" customFormat="1" ht="126">
      <c r="B104" s="3" t="s">
        <v>105</v>
      </c>
      <c r="C104" s="5" t="s">
        <v>161</v>
      </c>
      <c r="D104" s="7">
        <v>14500</v>
      </c>
      <c r="E104" s="7">
        <v>14500</v>
      </c>
      <c r="F104" s="7">
        <f t="shared" si="4"/>
        <v>100</v>
      </c>
    </row>
    <row r="105" spans="2:6" s="19" customFormat="1" ht="94.5">
      <c r="B105" s="3" t="s">
        <v>105</v>
      </c>
      <c r="C105" s="5" t="s">
        <v>162</v>
      </c>
      <c r="D105" s="7">
        <v>7210.7</v>
      </c>
      <c r="E105" s="7">
        <v>6700</v>
      </c>
      <c r="F105" s="7">
        <f t="shared" si="4"/>
        <v>92.91746987116369</v>
      </c>
    </row>
    <row r="106" spans="2:6" s="19" customFormat="1" ht="94.5">
      <c r="B106" s="3" t="s">
        <v>106</v>
      </c>
      <c r="C106" s="5" t="s">
        <v>91</v>
      </c>
      <c r="D106" s="7">
        <v>4451.7</v>
      </c>
      <c r="E106" s="7">
        <v>4451.7</v>
      </c>
      <c r="F106" s="7">
        <f t="shared" si="4"/>
        <v>100</v>
      </c>
    </row>
    <row r="107" spans="2:6" s="19" customFormat="1" ht="78.75">
      <c r="B107" s="3" t="s">
        <v>137</v>
      </c>
      <c r="C107" s="5" t="s">
        <v>138</v>
      </c>
      <c r="D107" s="7">
        <v>1132.7</v>
      </c>
      <c r="E107" s="7">
        <v>690.8</v>
      </c>
      <c r="F107" s="7">
        <f t="shared" si="4"/>
        <v>60.98702215944204</v>
      </c>
    </row>
    <row r="108" spans="2:6" s="19" customFormat="1" ht="47.25">
      <c r="B108" s="3" t="s">
        <v>107</v>
      </c>
      <c r="C108" s="5" t="s">
        <v>85</v>
      </c>
      <c r="D108" s="7">
        <v>3237.7</v>
      </c>
      <c r="E108" s="7">
        <v>3235.9</v>
      </c>
      <c r="F108" s="7">
        <f t="shared" si="4"/>
        <v>99.94440497884301</v>
      </c>
    </row>
    <row r="109" spans="2:6" s="20" customFormat="1" ht="15.75">
      <c r="B109" s="1" t="s">
        <v>108</v>
      </c>
      <c r="C109" s="8" t="s">
        <v>7</v>
      </c>
      <c r="D109" s="6">
        <f>D110+D111+D112+D113</f>
        <v>49787.2</v>
      </c>
      <c r="E109" s="6">
        <f>E110+E111+E112+E113</f>
        <v>49671.2</v>
      </c>
      <c r="F109" s="6">
        <f t="shared" si="4"/>
        <v>99.76700838769804</v>
      </c>
    </row>
    <row r="110" spans="2:6" s="19" customFormat="1" ht="94.5">
      <c r="B110" s="3" t="s">
        <v>184</v>
      </c>
      <c r="C110" s="14" t="s">
        <v>185</v>
      </c>
      <c r="D110" s="7">
        <v>784.9</v>
      </c>
      <c r="E110" s="7">
        <v>784.9</v>
      </c>
      <c r="F110" s="7">
        <f t="shared" si="4"/>
        <v>100</v>
      </c>
    </row>
    <row r="111" spans="2:6" s="19" customFormat="1" ht="78.75">
      <c r="B111" s="3" t="s">
        <v>139</v>
      </c>
      <c r="C111" s="14" t="s">
        <v>167</v>
      </c>
      <c r="D111" s="7">
        <v>37784</v>
      </c>
      <c r="E111" s="7">
        <v>37784</v>
      </c>
      <c r="F111" s="7">
        <f t="shared" si="4"/>
        <v>100</v>
      </c>
    </row>
    <row r="112" spans="2:6" s="19" customFormat="1" ht="31.5">
      <c r="B112" s="3" t="s">
        <v>109</v>
      </c>
      <c r="C112" s="14" t="s">
        <v>110</v>
      </c>
      <c r="D112" s="7">
        <v>204.1</v>
      </c>
      <c r="E112" s="7">
        <v>204.1</v>
      </c>
      <c r="F112" s="7">
        <f t="shared" si="4"/>
        <v>100</v>
      </c>
    </row>
    <row r="113" spans="2:6" s="19" customFormat="1" ht="31.5">
      <c r="B113" s="3" t="s">
        <v>111</v>
      </c>
      <c r="C113" s="14" t="s">
        <v>86</v>
      </c>
      <c r="D113" s="7">
        <f>D115+D116+D117+D118+D119+D120</f>
        <v>11014.199999999999</v>
      </c>
      <c r="E113" s="7">
        <f>E115+E116+E117+E118+E119+E120</f>
        <v>10898.199999999999</v>
      </c>
      <c r="F113" s="7">
        <f t="shared" si="4"/>
        <v>98.9468141126909</v>
      </c>
    </row>
    <row r="114" spans="2:6" s="19" customFormat="1" ht="15.75">
      <c r="B114" s="24" t="s">
        <v>53</v>
      </c>
      <c r="C114" s="29"/>
      <c r="D114" s="30"/>
      <c r="E114" s="30"/>
      <c r="F114" s="30"/>
    </row>
    <row r="115" spans="2:6" s="25" customFormat="1" ht="31.5">
      <c r="B115" s="3" t="s">
        <v>111</v>
      </c>
      <c r="C115" s="14" t="s">
        <v>163</v>
      </c>
      <c r="D115" s="28">
        <v>1426.3</v>
      </c>
      <c r="E115" s="28">
        <v>1426.3</v>
      </c>
      <c r="F115" s="7">
        <f t="shared" si="4"/>
        <v>100</v>
      </c>
    </row>
    <row r="116" spans="2:6" s="25" customFormat="1" ht="47.25">
      <c r="B116" s="3" t="s">
        <v>111</v>
      </c>
      <c r="C116" s="14" t="s">
        <v>186</v>
      </c>
      <c r="D116" s="28">
        <v>50</v>
      </c>
      <c r="E116" s="28">
        <v>50</v>
      </c>
      <c r="F116" s="7">
        <f t="shared" si="4"/>
        <v>100</v>
      </c>
    </row>
    <row r="117" spans="2:6" s="25" customFormat="1" ht="78.75">
      <c r="B117" s="3" t="s">
        <v>111</v>
      </c>
      <c r="C117" s="14" t="s">
        <v>164</v>
      </c>
      <c r="D117" s="28">
        <v>106.7</v>
      </c>
      <c r="E117" s="28">
        <v>104.2</v>
      </c>
      <c r="F117" s="7">
        <f t="shared" si="4"/>
        <v>97.65698219306466</v>
      </c>
    </row>
    <row r="118" spans="2:6" s="25" customFormat="1" ht="113.25" customHeight="1">
      <c r="B118" s="3" t="s">
        <v>111</v>
      </c>
      <c r="C118" s="46" t="s">
        <v>187</v>
      </c>
      <c r="D118" s="28">
        <v>4730.4</v>
      </c>
      <c r="E118" s="28">
        <v>4730.4</v>
      </c>
      <c r="F118" s="7">
        <f t="shared" si="4"/>
        <v>100</v>
      </c>
    </row>
    <row r="119" spans="2:6" s="25" customFormat="1" ht="63">
      <c r="B119" s="3" t="s">
        <v>111</v>
      </c>
      <c r="C119" s="14" t="s">
        <v>189</v>
      </c>
      <c r="D119" s="28">
        <v>3356.2</v>
      </c>
      <c r="E119" s="28">
        <v>3356.2</v>
      </c>
      <c r="F119" s="7">
        <f t="shared" si="4"/>
        <v>100</v>
      </c>
    </row>
    <row r="120" spans="2:6" s="25" customFormat="1" ht="31.5">
      <c r="B120" s="3" t="s">
        <v>111</v>
      </c>
      <c r="C120" s="14" t="s">
        <v>188</v>
      </c>
      <c r="D120" s="28">
        <v>1344.6</v>
      </c>
      <c r="E120" s="28">
        <v>1231.1</v>
      </c>
      <c r="F120" s="7">
        <f t="shared" si="4"/>
        <v>91.55882790420942</v>
      </c>
    </row>
    <row r="121" spans="2:6" s="20" customFormat="1" ht="15.75">
      <c r="B121" s="1" t="s">
        <v>79</v>
      </c>
      <c r="C121" s="8" t="s">
        <v>77</v>
      </c>
      <c r="D121" s="6">
        <f>D122+D123</f>
        <v>651</v>
      </c>
      <c r="E121" s="6">
        <f>E122+E123</f>
        <v>651</v>
      </c>
      <c r="F121" s="6">
        <f t="shared" si="4"/>
        <v>100</v>
      </c>
    </row>
    <row r="122" spans="2:6" s="19" customFormat="1" ht="47.25">
      <c r="B122" s="3" t="s">
        <v>115</v>
      </c>
      <c r="C122" s="14" t="s">
        <v>78</v>
      </c>
      <c r="D122" s="7">
        <v>548.6</v>
      </c>
      <c r="E122" s="7">
        <v>548.6</v>
      </c>
      <c r="F122" s="7">
        <f t="shared" si="4"/>
        <v>100</v>
      </c>
    </row>
    <row r="123" spans="2:6" s="19" customFormat="1" ht="31.5">
      <c r="B123" s="3" t="s">
        <v>116</v>
      </c>
      <c r="C123" s="14" t="s">
        <v>87</v>
      </c>
      <c r="D123" s="7">
        <v>102.4</v>
      </c>
      <c r="E123" s="7">
        <v>102.4</v>
      </c>
      <c r="F123" s="7">
        <f t="shared" si="4"/>
        <v>100</v>
      </c>
    </row>
    <row r="124" spans="2:6" s="20" customFormat="1" ht="47.25">
      <c r="B124" s="1" t="s">
        <v>71</v>
      </c>
      <c r="C124" s="8" t="s">
        <v>72</v>
      </c>
      <c r="D124" s="6">
        <f>D125</f>
        <v>0</v>
      </c>
      <c r="E124" s="6">
        <f>E125</f>
        <v>-7475.8</v>
      </c>
      <c r="F124" s="6" t="s">
        <v>190</v>
      </c>
    </row>
    <row r="125" spans="2:6" s="19" customFormat="1" ht="63">
      <c r="B125" s="3" t="s">
        <v>112</v>
      </c>
      <c r="C125" s="14" t="s">
        <v>92</v>
      </c>
      <c r="D125" s="7">
        <v>0</v>
      </c>
      <c r="E125" s="7">
        <v>-7475.8</v>
      </c>
      <c r="F125" s="7" t="s">
        <v>190</v>
      </c>
    </row>
    <row r="126" spans="2:6" s="20" customFormat="1" ht="15.75">
      <c r="B126" s="1"/>
      <c r="C126" s="4" t="s">
        <v>37</v>
      </c>
      <c r="D126" s="6">
        <f>D8+D43</f>
        <v>2437429.1999999997</v>
      </c>
      <c r="E126" s="6">
        <f>E8+E43</f>
        <v>2402593.2</v>
      </c>
      <c r="F126" s="6">
        <f t="shared" si="4"/>
        <v>98.57078925615565</v>
      </c>
    </row>
    <row r="127" s="22" customFormat="1" ht="12.75">
      <c r="B127" s="11"/>
    </row>
    <row r="128" s="22" customFormat="1" ht="12.75">
      <c r="B128" s="11"/>
    </row>
    <row r="129" s="22" customFormat="1" ht="12.75">
      <c r="B129" s="11"/>
    </row>
    <row r="130" s="22" customFormat="1" ht="12.75">
      <c r="B130" s="11"/>
    </row>
    <row r="131" s="22" customFormat="1" ht="12.75">
      <c r="B131" s="11"/>
    </row>
    <row r="132" s="22" customFormat="1" ht="12.75">
      <c r="B132" s="11"/>
    </row>
    <row r="133" s="22" customFormat="1" ht="12.75">
      <c r="B133" s="11"/>
    </row>
    <row r="134" spans="2:6" s="19" customFormat="1" ht="12.75">
      <c r="B134" s="12"/>
      <c r="D134" s="22"/>
      <c r="E134" s="22"/>
      <c r="F134" s="22"/>
    </row>
    <row r="135" spans="2:6" s="19" customFormat="1" ht="12.75">
      <c r="B135" s="12"/>
      <c r="D135" s="22" t="s">
        <v>42</v>
      </c>
      <c r="E135" s="22"/>
      <c r="F135" s="22"/>
    </row>
    <row r="136" spans="2:6" s="19" customFormat="1" ht="12.75">
      <c r="B136" s="12"/>
      <c r="D136" s="22"/>
      <c r="E136" s="22"/>
      <c r="F136" s="22"/>
    </row>
    <row r="137" spans="2:6" s="19" customFormat="1" ht="12.75">
      <c r="B137" s="12"/>
      <c r="D137" s="22"/>
      <c r="E137" s="22"/>
      <c r="F137" s="22"/>
    </row>
    <row r="138" spans="2:6" s="19" customFormat="1" ht="12.75">
      <c r="B138" s="12"/>
      <c r="D138" s="22"/>
      <c r="E138" s="22"/>
      <c r="F138" s="22"/>
    </row>
    <row r="139" spans="2:6" s="19" customFormat="1" ht="12.75">
      <c r="B139" s="12"/>
      <c r="D139" s="22"/>
      <c r="E139" s="22"/>
      <c r="F139" s="22"/>
    </row>
    <row r="140" spans="2:6" s="19" customFormat="1" ht="12.75">
      <c r="B140" s="12"/>
      <c r="D140" s="22"/>
      <c r="E140" s="22"/>
      <c r="F140" s="22"/>
    </row>
    <row r="141" spans="2:6" s="19" customFormat="1" ht="12.75">
      <c r="B141" s="12"/>
      <c r="D141" s="22"/>
      <c r="E141" s="22"/>
      <c r="F141" s="22"/>
    </row>
    <row r="142" spans="2:6" s="19" customFormat="1" ht="12.75">
      <c r="B142" s="12"/>
      <c r="D142" s="22"/>
      <c r="E142" s="22"/>
      <c r="F142" s="22"/>
    </row>
  </sheetData>
  <sheetProtection/>
  <mergeCells count="13">
    <mergeCell ref="D1:F1"/>
    <mergeCell ref="B5:F5"/>
    <mergeCell ref="C85:F85"/>
    <mergeCell ref="E6:F6"/>
    <mergeCell ref="C57:F57"/>
    <mergeCell ref="C103:F103"/>
    <mergeCell ref="C114:F114"/>
    <mergeCell ref="C47:F47"/>
    <mergeCell ref="C52:F52"/>
    <mergeCell ref="C71:F71"/>
    <mergeCell ref="B2:F2"/>
    <mergeCell ref="B3:F3"/>
    <mergeCell ref="B4:F4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1111111111</cp:lastModifiedBy>
  <cp:lastPrinted>2023-05-19T11:46:31Z</cp:lastPrinted>
  <dcterms:created xsi:type="dcterms:W3CDTF">2004-03-01T08:13:08Z</dcterms:created>
  <dcterms:modified xsi:type="dcterms:W3CDTF">2023-05-19T11:49:50Z</dcterms:modified>
  <cp:category/>
  <cp:version/>
  <cp:contentType/>
  <cp:contentStatus/>
</cp:coreProperties>
</file>