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>
    <definedName name="_xlnm.Print_Area" localSheetId="0">'2011'!$A$1:$I$211</definedName>
  </definedNames>
  <calcPr fullCalcOnLoad="1"/>
</workbook>
</file>

<file path=xl/sharedStrings.xml><?xml version="1.0" encoding="utf-8"?>
<sst xmlns="http://schemas.openxmlformats.org/spreadsheetml/2006/main" count="816" uniqueCount="144">
  <si>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</si>
  <si>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</si>
  <si>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</si>
  <si>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</si>
  <si>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</si>
  <si>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</si>
  <si>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</si>
  <si>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</si>
  <si>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</si>
  <si>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</si>
  <si>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</si>
  <si>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</si>
  <si>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</si>
  <si>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</si>
  <si>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</si>
  <si>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</si>
  <si>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Образование</t>
  </si>
  <si>
    <t>Дошкольное образование</t>
  </si>
  <si>
    <t>Общее образование</t>
  </si>
  <si>
    <t>09</t>
  </si>
  <si>
    <t>08</t>
  </si>
  <si>
    <t>Культура</t>
  </si>
  <si>
    <t>Социальная политика</t>
  </si>
  <si>
    <t>10</t>
  </si>
  <si>
    <t>12</t>
  </si>
  <si>
    <t>11</t>
  </si>
  <si>
    <t>Периодическая печать и издательства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</si>
  <si>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</si>
  <si>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</si>
  <si>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</si>
  <si>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</si>
  <si>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</si>
  <si>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</si>
  <si>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</si>
  <si>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</si>
  <si>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</si>
  <si>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</si>
  <si>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</si>
  <si>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</si>
  <si>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</si>
  <si>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Дорожное хозяйство (дорожные фонды)</t>
  </si>
  <si>
    <t>2013 год собств</t>
  </si>
  <si>
    <t>Непрограммные направления обеспечения деятельности  органов местного самоуправления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</si>
  <si>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</si>
  <si>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</si>
  <si>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</si>
  <si>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Непрограммные расходы органов местного самоуправления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</si>
  <si>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</si>
  <si>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</si>
  <si>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</si>
  <si>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</si>
  <si>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</si>
  <si>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Социальное обеспечение и иные выплаты населению</t>
  </si>
  <si>
    <t>Итого расходов</t>
  </si>
  <si>
    <t>Код            ведомства</t>
  </si>
  <si>
    <t>Сельское хозяйство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</si>
  <si>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</si>
  <si>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 xml:space="preserve">99 0 </t>
  </si>
  <si>
    <t>99 0</t>
  </si>
  <si>
    <t>36 0</t>
  </si>
  <si>
    <t xml:space="preserve">35 0 </t>
  </si>
  <si>
    <t xml:space="preserve">90 0 </t>
  </si>
  <si>
    <t>90 0</t>
  </si>
  <si>
    <t>Социальное обеспечение  населения</t>
  </si>
  <si>
    <t xml:space="preserve">38 0 </t>
  </si>
  <si>
    <t>37 0</t>
  </si>
  <si>
    <t>400</t>
  </si>
  <si>
    <t>Обслуживание государственного (муниципального) долга</t>
  </si>
  <si>
    <t>700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</si>
  <si>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</si>
  <si>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Молодежная политика </t>
  </si>
  <si>
    <t>Дополнительное образование детей</t>
  </si>
  <si>
    <t>Благоустройство</t>
  </si>
  <si>
    <t>34 0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</si>
  <si>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</si>
  <si>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</si>
  <si>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31 0</t>
  </si>
  <si>
    <t>Физическая культура</t>
  </si>
  <si>
    <t>Целевая статья расходов (муниципальная программа и непрограммное направление деятельности)</t>
  </si>
  <si>
    <t>Михайловская городская Дума Волгоградской области</t>
  </si>
  <si>
    <t>Администрация городского округа город Михайловка Волгоградской области</t>
  </si>
  <si>
    <t>Контрольно - счетная комиссия городского округа город Михайловка Волгоградской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</si>
  <si>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</si>
  <si>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Другие вопросы в области социальной политики
</t>
  </si>
  <si>
    <t xml:space="preserve"> 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</si>
  <si>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</si>
  <si>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</si>
  <si>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</si>
  <si>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Волгоградской области</t>
  </si>
  <si>
    <t xml:space="preserve">31 0 </t>
  </si>
  <si>
    <t>Капитальные вложения в объекты государственной (муниципальной) собственности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</si>
  <si>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</si>
  <si>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</si>
  <si>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</si>
  <si>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Финансовый отдел администрации городского округа город Михайловка Волгоградской области</t>
  </si>
  <si>
    <t>Судебная система</t>
  </si>
  <si>
    <t>2024 год (сумма тыс.руб.)</t>
  </si>
  <si>
    <t>Ведомственная целевая программа "Благоустройство территории городского округа город Михайловка Волгоградской области на 2022-2024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</si>
  <si>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2022-2024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</si>
  <si>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2022-2024 годы</t>
  </si>
  <si>
    <t>Ведомственная целевая программа "Молодежь Михайловки" на 2022-2024 годы</t>
  </si>
  <si>
    <t>Ведомственная целевая программа "Сохранение и развитие культуры городского округа город Михайловка Волгоградской области" на 2022-2024 годы</t>
  </si>
  <si>
    <t>Приложение № 7</t>
  </si>
  <si>
    <t>Коммунальное хозяйство</t>
  </si>
  <si>
    <t>47 0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</si>
  <si>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годы"</t>
  </si>
  <si>
    <t>на 2023 год и на плановый период 2024 и 2025 годов"</t>
  </si>
  <si>
    <t xml:space="preserve"> на плановый период 2024 и 2025 годов</t>
  </si>
  <si>
    <t>11 0</t>
  </si>
  <si>
    <t>Охрана окружающей среды</t>
  </si>
  <si>
    <t>Сбор, удаление отходов и очистка сточных вод</t>
  </si>
  <si>
    <t>33 0</t>
  </si>
  <si>
    <t>Муниципальная программа "Комплексное развитие сельских территорий"</t>
  </si>
  <si>
    <t>04 0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</si>
  <si>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2023-2025 годы"</t>
  </si>
  <si>
    <t>06 0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</si>
  <si>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2023-2025 годы"</t>
  </si>
  <si>
    <t>Другие вопросы в области национальной экономики</t>
  </si>
  <si>
    <t>20 0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</si>
  <si>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2023-2025 годы</t>
  </si>
  <si>
    <t>25 0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</si>
  <si>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2023-2025 годы</t>
  </si>
  <si>
    <t>30 0</t>
  </si>
  <si>
    <t>Муниципальная программа "Развитие массовой физической культуры и спорта городского округа город Михайловка Волгоградской области на 2023-2025 годы"</t>
  </si>
  <si>
    <t>18325,9</t>
  </si>
  <si>
    <t>32835,9</t>
  </si>
  <si>
    <t>Другие вопросы в области образования</t>
  </si>
  <si>
    <t>12,0</t>
  </si>
  <si>
    <t>Другие вопросы в области охраны окружающей среды</t>
  </si>
  <si>
    <t>16 0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</si>
  <si>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2023-2025 годы </t>
  </si>
  <si>
    <t>45 0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</si>
  <si>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2023-2025 годы </t>
  </si>
  <si>
    <t>43 0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</si>
  <si>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2023-2025 годы </t>
  </si>
  <si>
    <t>29 0</t>
  </si>
  <si>
    <t>Муниципальная программа "Молодой семье - доступное жилье в городском округе город Михайловка Волгоградской области на 2023-2025 годы"</t>
  </si>
  <si>
    <t>12 0</t>
  </si>
  <si>
    <t>Муниципальная программа "Содействие занятости населения в городском округе город Михайловка Волгоградской области на 2023-2025 годы"</t>
  </si>
  <si>
    <t>2025 год (сумма тыс.руб.)</t>
  </si>
  <si>
    <t>Муниципальная  программа "Развитие и модернизация объектов коммунальной инфраструктуры городского округа город Михайловка Волгоградской области на 2023-2025 годы"</t>
  </si>
  <si>
    <t>Муниципальная программа "Энергосбережение и повышение энергетической эффективности городского округа город Михайловка на период до 2024 года"</t>
  </si>
  <si>
    <t>Муниципальная программа "Развитие и модернизация объектов коммунальной инфраструктуры городского округа город Михайловка Волгоградской области на 2023-2024 годы"</t>
  </si>
  <si>
    <t xml:space="preserve">от "   "          2022г.№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</si>
</sst>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[$-FC19]d\ mmmm\ yyyy\ &quot;г.&quot;"/>
  </numFmts>
  <fonts count="42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176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49" fontId="5" fillId="0" borderId="10" xfId="53" applyNumberFormat="1" applyFont="1" applyBorder="1" applyAlignment="1">
      <alignment horizontal="right"/>
      <protection/>
    </xf>
    <xf numFmtId="49" fontId="4" fillId="0" borderId="10" xfId="53" applyNumberFormat="1" applyFont="1" applyBorder="1" applyAlignment="1">
      <alignment horizontal="right"/>
      <protection/>
    </xf>
    <xf numFmtId="49" fontId="5" fillId="0" borderId="10" xfId="53" applyNumberFormat="1" applyFont="1" applyBorder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0" fontId="5" fillId="0" borderId="10" xfId="53" applyFont="1" applyBorder="1" applyAlignment="1">
      <alignment wrapText="1"/>
      <protection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/>
    </xf>
    <xf numFmtId="0" fontId="4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54" applyFont="1" applyBorder="1" applyAlignment="1">
      <alignment horizontal="left" vertical="top" wrapText="1"/>
    </xf>
    <xf numFmtId="0" fontId="5" fillId="0" borderId="10" xfId="54" applyFont="1" applyFill="1" applyBorder="1" applyAlignment="1">
      <alignment horizontal="left" vertical="top" wrapText="1"/>
    </xf>
    <xf numFmtId="0" fontId="5" fillId="0" borderId="10" xfId="54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9"/>
  <sheetViews>
    <sheetView tabSelected="1" workbookViewId="0" topLeftCell="A1">
      <selection activeCell="F4" sqref="F4:I4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4" width="4.7109375" style="0" customWidth="1"/>
    <col min="5" max="5" width="13.28125" style="0" customWidth="1"/>
    <col min="6" max="6" width="6.00390625" style="0" customWidth="1"/>
    <col min="7" max="7" width="0.2890625" style="0" hidden="1" customWidth="1"/>
    <col min="8" max="8" width="12.57421875" style="0" customWidth="1"/>
    <col min="9" max="9" width="11.8515625" style="0" customWidth="1"/>
  </cols>
  <sheetData>
    <row r="1" spans="1:9" ht="15" customHeight="1">
      <c r="A1" s="51" t="s">
        <v>102</v>
      </c>
      <c r="B1" s="51"/>
      <c r="C1" s="51"/>
      <c r="D1" s="51"/>
      <c r="E1" s="51"/>
      <c r="F1" s="51"/>
      <c r="G1" s="51"/>
      <c r="H1" s="51"/>
      <c r="I1" s="51"/>
    </row>
    <row r="2" spans="1:9" ht="15" customHeight="1">
      <c r="A2" s="51" t="s">
        <v>85</v>
      </c>
      <c r="B2" s="51"/>
      <c r="C2" s="51"/>
      <c r="D2" s="51"/>
      <c r="E2" s="51"/>
      <c r="F2" s="51"/>
      <c r="G2" s="51"/>
      <c r="H2" s="51"/>
      <c r="I2" s="51"/>
    </row>
    <row r="3" spans="1:9" ht="15" customHeight="1">
      <c r="A3" s="51" t="s">
        <v>86</v>
      </c>
      <c r="B3" s="51"/>
      <c r="C3" s="51"/>
      <c r="D3" s="51"/>
      <c r="E3" s="51"/>
      <c r="F3" s="51"/>
      <c r="G3" s="51"/>
      <c r="H3" s="51"/>
      <c r="I3" s="51"/>
    </row>
    <row r="4" spans="1:9" ht="15" customHeight="1">
      <c r="A4" s="48"/>
      <c r="B4" s="48"/>
      <c r="C4" s="48"/>
      <c r="D4" s="48"/>
      <c r="E4" s="48"/>
      <c r="F4" s="51" t="s">
        <v>143</v>
      </c>
      <c r="G4" s="51"/>
      <c r="H4" s="51"/>
      <c r="I4" s="51"/>
    </row>
    <row r="5" spans="1:9" ht="15" customHeight="1">
      <c r="A5" s="51" t="s">
        <v>87</v>
      </c>
      <c r="B5" s="51"/>
      <c r="C5" s="51"/>
      <c r="D5" s="51"/>
      <c r="E5" s="51"/>
      <c r="F5" s="51"/>
      <c r="G5" s="51"/>
      <c r="H5" s="51"/>
      <c r="I5" s="51"/>
    </row>
    <row r="6" spans="1:9" ht="15" customHeight="1">
      <c r="A6" s="51" t="s">
        <v>88</v>
      </c>
      <c r="B6" s="51"/>
      <c r="C6" s="51"/>
      <c r="D6" s="51"/>
      <c r="E6" s="51"/>
      <c r="F6" s="51"/>
      <c r="G6" s="51"/>
      <c r="H6" s="51"/>
      <c r="I6" s="51"/>
    </row>
    <row r="7" spans="1:9" ht="15" customHeight="1">
      <c r="A7" s="51" t="s">
        <v>106</v>
      </c>
      <c r="B7" s="51"/>
      <c r="C7" s="51"/>
      <c r="D7" s="51"/>
      <c r="E7" s="51"/>
      <c r="F7" s="51"/>
      <c r="G7" s="51"/>
      <c r="H7" s="51"/>
      <c r="I7" s="51"/>
    </row>
    <row r="8" spans="1:7" ht="15.75" customHeight="1">
      <c r="A8" s="56"/>
      <c r="B8" s="56"/>
      <c r="C8" s="56"/>
      <c r="D8" s="56"/>
      <c r="E8" s="56"/>
      <c r="F8" s="56"/>
      <c r="G8" s="9"/>
    </row>
    <row r="9" spans="1:9" ht="36" customHeight="1">
      <c r="A9" s="52" t="s">
        <v>56</v>
      </c>
      <c r="B9" s="52"/>
      <c r="C9" s="52"/>
      <c r="D9" s="52"/>
      <c r="E9" s="52"/>
      <c r="F9" s="52"/>
      <c r="G9" s="52"/>
      <c r="H9" s="52"/>
      <c r="I9" s="52"/>
    </row>
    <row r="10" spans="1:9" ht="15.75">
      <c r="A10" s="54" t="s">
        <v>107</v>
      </c>
      <c r="B10" s="54"/>
      <c r="C10" s="54"/>
      <c r="D10" s="54"/>
      <c r="E10" s="54"/>
      <c r="F10" s="54"/>
      <c r="G10" s="54"/>
      <c r="H10" s="54"/>
      <c r="I10" s="54"/>
    </row>
    <row r="11" spans="1:9" ht="15.75">
      <c r="A11" s="54"/>
      <c r="B11" s="54"/>
      <c r="C11" s="54"/>
      <c r="D11" s="54"/>
      <c r="E11" s="54"/>
      <c r="F11" s="54"/>
      <c r="G11" s="54"/>
      <c r="H11" s="54"/>
      <c r="I11" s="54"/>
    </row>
    <row r="12" spans="1:9" ht="15.75">
      <c r="A12" s="53"/>
      <c r="B12" s="53"/>
      <c r="C12" s="53"/>
      <c r="D12" s="53"/>
      <c r="E12" s="53"/>
      <c r="F12" s="53"/>
      <c r="G12" s="53"/>
      <c r="H12" s="53"/>
      <c r="I12" s="53"/>
    </row>
    <row r="13" spans="1:9" ht="38.25" customHeight="1">
      <c r="A13" s="55" t="s">
        <v>0</v>
      </c>
      <c r="B13" s="57" t="s">
        <v>54</v>
      </c>
      <c r="C13" s="55" t="s">
        <v>1</v>
      </c>
      <c r="D13" s="55" t="s">
        <v>2</v>
      </c>
      <c r="E13" s="57" t="s">
        <v>78</v>
      </c>
      <c r="F13" s="55" t="s">
        <v>3</v>
      </c>
      <c r="G13" s="55" t="s">
        <v>41</v>
      </c>
      <c r="H13" s="55" t="s">
        <v>96</v>
      </c>
      <c r="I13" s="55" t="s">
        <v>139</v>
      </c>
    </row>
    <row r="14" spans="1:9" ht="57" customHeight="1">
      <c r="A14" s="55"/>
      <c r="B14" s="58"/>
      <c r="C14" s="55"/>
      <c r="D14" s="55"/>
      <c r="E14" s="58"/>
      <c r="F14" s="55"/>
      <c r="G14" s="55"/>
      <c r="H14" s="55"/>
      <c r="I14" s="55"/>
    </row>
    <row r="15" spans="1:9" ht="62.25" customHeight="1">
      <c r="A15" s="19" t="s">
        <v>94</v>
      </c>
      <c r="B15" s="27">
        <v>750</v>
      </c>
      <c r="C15" s="25"/>
      <c r="D15" s="25"/>
      <c r="E15" s="24"/>
      <c r="F15" s="24"/>
      <c r="G15" s="17" t="e">
        <f aca="true" t="shared" si="0" ref="G15:I17">G16</f>
        <v>#REF!</v>
      </c>
      <c r="H15" s="17">
        <f t="shared" si="0"/>
        <v>8463.2</v>
      </c>
      <c r="I15" s="17">
        <f t="shared" si="0"/>
        <v>8963.2</v>
      </c>
    </row>
    <row r="16" spans="1:9" ht="14.25" customHeight="1">
      <c r="A16" s="4" t="s">
        <v>4</v>
      </c>
      <c r="B16" s="27">
        <v>750</v>
      </c>
      <c r="C16" s="5" t="s">
        <v>5</v>
      </c>
      <c r="D16" s="24"/>
      <c r="E16" s="24"/>
      <c r="F16" s="24"/>
      <c r="G16" s="17" t="e">
        <f t="shared" si="0"/>
        <v>#REF!</v>
      </c>
      <c r="H16" s="17">
        <f>H17+H21</f>
        <v>8463.2</v>
      </c>
      <c r="I16" s="17">
        <f>I17+I21</f>
        <v>8963.2</v>
      </c>
    </row>
    <row r="17" spans="1:9" ht="78.75">
      <c r="A17" s="2" t="s">
        <v>35</v>
      </c>
      <c r="B17" s="28">
        <v>750</v>
      </c>
      <c r="C17" s="1" t="s">
        <v>5</v>
      </c>
      <c r="D17" s="16" t="s">
        <v>31</v>
      </c>
      <c r="E17" s="24"/>
      <c r="F17" s="24"/>
      <c r="G17" s="8" t="e">
        <f t="shared" si="0"/>
        <v>#REF!</v>
      </c>
      <c r="H17" s="8">
        <f>H18</f>
        <v>7963.2</v>
      </c>
      <c r="I17" s="8">
        <f t="shared" si="0"/>
        <v>8463.2</v>
      </c>
    </row>
    <row r="18" spans="1:9" ht="63">
      <c r="A18" s="2" t="s">
        <v>42</v>
      </c>
      <c r="B18" s="28">
        <v>750</v>
      </c>
      <c r="C18" s="1" t="s">
        <v>5</v>
      </c>
      <c r="D18" s="16" t="s">
        <v>31</v>
      </c>
      <c r="E18" s="33" t="s">
        <v>61</v>
      </c>
      <c r="F18" s="24"/>
      <c r="G18" s="8" t="e">
        <f>#REF!</f>
        <v>#REF!</v>
      </c>
      <c r="H18" s="8">
        <f>H19+H20</f>
        <v>7963.2</v>
      </c>
      <c r="I18" s="8">
        <f>I19+I20</f>
        <v>8463.2</v>
      </c>
    </row>
    <row r="19" spans="1:9" ht="141.75">
      <c r="A19" s="2" t="s">
        <v>82</v>
      </c>
      <c r="B19" s="28">
        <v>750</v>
      </c>
      <c r="C19" s="1" t="s">
        <v>5</v>
      </c>
      <c r="D19" s="16" t="s">
        <v>31</v>
      </c>
      <c r="E19" s="33" t="s">
        <v>61</v>
      </c>
      <c r="F19" s="24">
        <v>100</v>
      </c>
      <c r="G19" s="8"/>
      <c r="H19" s="8">
        <v>7500</v>
      </c>
      <c r="I19" s="8">
        <v>8000</v>
      </c>
    </row>
    <row r="20" spans="1:9" ht="63">
      <c r="A20" s="2" t="s">
        <v>75</v>
      </c>
      <c r="B20" s="28">
        <v>750</v>
      </c>
      <c r="C20" s="1" t="s">
        <v>5</v>
      </c>
      <c r="D20" s="16" t="s">
        <v>31</v>
      </c>
      <c r="E20" s="33" t="s">
        <v>61</v>
      </c>
      <c r="F20" s="24">
        <v>200</v>
      </c>
      <c r="G20" s="16"/>
      <c r="H20" s="8">
        <v>463.2</v>
      </c>
      <c r="I20" s="8">
        <v>463.2</v>
      </c>
    </row>
    <row r="21" spans="1:9" ht="15.75">
      <c r="A21" s="2" t="s">
        <v>10</v>
      </c>
      <c r="B21" s="2">
        <v>750</v>
      </c>
      <c r="C21" s="1" t="s">
        <v>5</v>
      </c>
      <c r="D21" s="1" t="s">
        <v>25</v>
      </c>
      <c r="E21" s="1"/>
      <c r="F21" s="1"/>
      <c r="G21" s="3" t="e">
        <f>G22</f>
        <v>#REF!</v>
      </c>
      <c r="H21" s="3">
        <f>H22</f>
        <v>500</v>
      </c>
      <c r="I21" s="3">
        <f>I22</f>
        <v>500</v>
      </c>
    </row>
    <row r="22" spans="1:9" ht="47.25">
      <c r="A22" s="2" t="s">
        <v>46</v>
      </c>
      <c r="B22" s="2">
        <v>750</v>
      </c>
      <c r="C22" s="1" t="s">
        <v>5</v>
      </c>
      <c r="D22" s="1" t="s">
        <v>25</v>
      </c>
      <c r="E22" s="31" t="s">
        <v>57</v>
      </c>
      <c r="F22" s="1"/>
      <c r="G22" s="3" t="e">
        <f>#REF!</f>
        <v>#REF!</v>
      </c>
      <c r="H22" s="3">
        <f>H23</f>
        <v>500</v>
      </c>
      <c r="I22" s="3">
        <f>I23</f>
        <v>500</v>
      </c>
    </row>
    <row r="23" spans="1:9" ht="15.75">
      <c r="A23" s="2" t="s">
        <v>47</v>
      </c>
      <c r="B23" s="2">
        <v>750</v>
      </c>
      <c r="C23" s="1" t="s">
        <v>5</v>
      </c>
      <c r="D23" s="1" t="s">
        <v>25</v>
      </c>
      <c r="E23" s="31" t="s">
        <v>57</v>
      </c>
      <c r="F23" s="1" t="s">
        <v>48</v>
      </c>
      <c r="G23" s="3"/>
      <c r="H23" s="3">
        <v>500</v>
      </c>
      <c r="I23" s="3">
        <v>500</v>
      </c>
    </row>
    <row r="24" spans="1:9" ht="31.5">
      <c r="A24" s="19" t="s">
        <v>79</v>
      </c>
      <c r="B24" s="20">
        <v>751</v>
      </c>
      <c r="C24" s="21"/>
      <c r="D24" s="21"/>
      <c r="E24" s="22"/>
      <c r="F24" s="22"/>
      <c r="G24" s="17" t="e">
        <f>G25</f>
        <v>#REF!</v>
      </c>
      <c r="H24" s="17">
        <f>H25</f>
        <v>2219.7</v>
      </c>
      <c r="I24" s="17">
        <f>I25</f>
        <v>2219.7</v>
      </c>
    </row>
    <row r="25" spans="1:9" ht="31.5">
      <c r="A25" s="4" t="s">
        <v>4</v>
      </c>
      <c r="B25" s="20">
        <v>751</v>
      </c>
      <c r="C25" s="5" t="s">
        <v>5</v>
      </c>
      <c r="D25" s="20"/>
      <c r="E25" s="23"/>
      <c r="F25" s="23"/>
      <c r="G25" s="17" t="e">
        <f>G26+#REF!</f>
        <v>#REF!</v>
      </c>
      <c r="H25" s="17">
        <f>H26</f>
        <v>2219.7</v>
      </c>
      <c r="I25" s="17">
        <f>I26</f>
        <v>2219.7</v>
      </c>
    </row>
    <row r="26" spans="1:9" ht="94.5">
      <c r="A26" s="2" t="s">
        <v>28</v>
      </c>
      <c r="B26" s="21">
        <v>751</v>
      </c>
      <c r="C26" s="1" t="s">
        <v>5</v>
      </c>
      <c r="D26" s="1" t="s">
        <v>7</v>
      </c>
      <c r="E26" s="1"/>
      <c r="F26" s="1"/>
      <c r="G26" s="13" t="e">
        <f>G27</f>
        <v>#REF!</v>
      </c>
      <c r="H26" s="13">
        <f>H27</f>
        <v>2219.7</v>
      </c>
      <c r="I26" s="13">
        <f>I27</f>
        <v>2219.7</v>
      </c>
    </row>
    <row r="27" spans="1:9" ht="63">
      <c r="A27" s="2" t="s">
        <v>42</v>
      </c>
      <c r="B27" s="21">
        <v>751</v>
      </c>
      <c r="C27" s="1" t="s">
        <v>5</v>
      </c>
      <c r="D27" s="1" t="s">
        <v>7</v>
      </c>
      <c r="E27" s="33" t="s">
        <v>61</v>
      </c>
      <c r="F27" s="1"/>
      <c r="G27" s="13" t="e">
        <f>#REF!+#REF!</f>
        <v>#REF!</v>
      </c>
      <c r="H27" s="13">
        <f>H28+H29</f>
        <v>2219.7</v>
      </c>
      <c r="I27" s="13">
        <f>I28+I29</f>
        <v>2219.7</v>
      </c>
    </row>
    <row r="28" spans="1:9" ht="141.75">
      <c r="A28" s="2" t="s">
        <v>82</v>
      </c>
      <c r="B28" s="21">
        <v>751</v>
      </c>
      <c r="C28" s="1" t="s">
        <v>5</v>
      </c>
      <c r="D28" s="1" t="s">
        <v>7</v>
      </c>
      <c r="E28" s="33" t="s">
        <v>61</v>
      </c>
      <c r="F28" s="1" t="s">
        <v>44</v>
      </c>
      <c r="G28" s="3"/>
      <c r="H28" s="3">
        <v>1883</v>
      </c>
      <c r="I28" s="3">
        <v>1883</v>
      </c>
    </row>
    <row r="29" spans="1:9" ht="63">
      <c r="A29" s="2" t="s">
        <v>75</v>
      </c>
      <c r="B29" s="21">
        <v>751</v>
      </c>
      <c r="C29" s="1" t="s">
        <v>5</v>
      </c>
      <c r="D29" s="1" t="s">
        <v>7</v>
      </c>
      <c r="E29" s="33" t="s">
        <v>61</v>
      </c>
      <c r="F29" s="1" t="s">
        <v>45</v>
      </c>
      <c r="G29" s="1"/>
      <c r="H29" s="3">
        <v>336.7</v>
      </c>
      <c r="I29" s="3">
        <v>336.7</v>
      </c>
    </row>
    <row r="30" spans="1:9" ht="47.25">
      <c r="A30" s="4" t="s">
        <v>80</v>
      </c>
      <c r="B30" s="20">
        <v>752</v>
      </c>
      <c r="C30" s="5"/>
      <c r="D30" s="5"/>
      <c r="E30" s="5"/>
      <c r="F30" s="5"/>
      <c r="G30" s="10" t="e">
        <f>G31+G51+G56+G71+#REF!+G107+G153+G166+G186+G195+#REF!</f>
        <v>#REF!</v>
      </c>
      <c r="H30" s="10">
        <f>H31+H51+H56+H71+H107+H153+H166+H186+H195+H199</f>
        <v>1950464.4000000001</v>
      </c>
      <c r="I30" s="10">
        <f>I31+I51+I56+I71+I107+I153+I166+I186+I195+I199</f>
        <v>1715491.7</v>
      </c>
    </row>
    <row r="31" spans="1:9" ht="20.25" customHeight="1">
      <c r="A31" s="4" t="s">
        <v>4</v>
      </c>
      <c r="B31" s="4">
        <v>752</v>
      </c>
      <c r="C31" s="5" t="s">
        <v>5</v>
      </c>
      <c r="D31" s="5"/>
      <c r="E31" s="5"/>
      <c r="F31" s="5"/>
      <c r="G31" s="15" t="e">
        <f>#REF!+G35+#REF!+#REF!</f>
        <v>#REF!</v>
      </c>
      <c r="H31" s="15">
        <f>H35+H32+H42+H39</f>
        <v>220561.00000000003</v>
      </c>
      <c r="I31" s="15">
        <f>I35+I32+I42+I39</f>
        <v>294112.8</v>
      </c>
    </row>
    <row r="32" spans="1:9" ht="63">
      <c r="A32" s="2" t="s">
        <v>27</v>
      </c>
      <c r="B32" s="2">
        <v>752</v>
      </c>
      <c r="C32" s="1" t="s">
        <v>5</v>
      </c>
      <c r="D32" s="1" t="s">
        <v>6</v>
      </c>
      <c r="E32" s="1"/>
      <c r="F32" s="1"/>
      <c r="G32" s="3"/>
      <c r="H32" s="3">
        <f>H33</f>
        <v>2100</v>
      </c>
      <c r="I32" s="3">
        <f>I33</f>
        <v>2100</v>
      </c>
    </row>
    <row r="33" spans="1:9" ht="63">
      <c r="A33" s="39" t="s">
        <v>42</v>
      </c>
      <c r="B33" s="2">
        <v>752</v>
      </c>
      <c r="C33" s="1" t="s">
        <v>5</v>
      </c>
      <c r="D33" s="1" t="s">
        <v>6</v>
      </c>
      <c r="E33" s="31" t="s">
        <v>62</v>
      </c>
      <c r="F33" s="1"/>
      <c r="G33" s="3"/>
      <c r="H33" s="3">
        <f>H34</f>
        <v>2100</v>
      </c>
      <c r="I33" s="3">
        <f>I34</f>
        <v>2100</v>
      </c>
    </row>
    <row r="34" spans="1:9" ht="131.25" customHeight="1">
      <c r="A34" s="2" t="s">
        <v>82</v>
      </c>
      <c r="B34" s="2">
        <v>752</v>
      </c>
      <c r="C34" s="1" t="s">
        <v>5</v>
      </c>
      <c r="D34" s="1" t="s">
        <v>6</v>
      </c>
      <c r="E34" s="31" t="s">
        <v>62</v>
      </c>
      <c r="F34" s="1" t="s">
        <v>44</v>
      </c>
      <c r="G34" s="3"/>
      <c r="H34" s="3">
        <v>2100</v>
      </c>
      <c r="I34" s="3">
        <v>2100</v>
      </c>
    </row>
    <row r="35" spans="1:9" ht="126">
      <c r="A35" s="39" t="s">
        <v>91</v>
      </c>
      <c r="B35" s="2">
        <v>752</v>
      </c>
      <c r="C35" s="1" t="s">
        <v>5</v>
      </c>
      <c r="D35" s="1" t="s">
        <v>8</v>
      </c>
      <c r="E35" s="1"/>
      <c r="F35" s="1"/>
      <c r="G35" s="13" t="e">
        <f>G36</f>
        <v>#REF!</v>
      </c>
      <c r="H35" s="13">
        <f>H36</f>
        <v>67027.6</v>
      </c>
      <c r="I35" s="13">
        <f>I36</f>
        <v>77321</v>
      </c>
    </row>
    <row r="36" spans="1:9" ht="63">
      <c r="A36" s="2" t="s">
        <v>42</v>
      </c>
      <c r="B36" s="2">
        <v>752</v>
      </c>
      <c r="C36" s="1" t="s">
        <v>5</v>
      </c>
      <c r="D36" s="1" t="s">
        <v>8</v>
      </c>
      <c r="E36" s="31" t="s">
        <v>61</v>
      </c>
      <c r="F36" s="1"/>
      <c r="G36" s="13" t="e">
        <f>#REF!+#REF!</f>
        <v>#REF!</v>
      </c>
      <c r="H36" s="13">
        <f>H37+H38</f>
        <v>67027.6</v>
      </c>
      <c r="I36" s="13">
        <f>I37+I38</f>
        <v>77321</v>
      </c>
    </row>
    <row r="37" spans="1:9" ht="141.75">
      <c r="A37" s="2" t="s">
        <v>82</v>
      </c>
      <c r="B37" s="2">
        <v>752</v>
      </c>
      <c r="C37" s="1" t="s">
        <v>5</v>
      </c>
      <c r="D37" s="1" t="s">
        <v>8</v>
      </c>
      <c r="E37" s="31" t="s">
        <v>61</v>
      </c>
      <c r="F37" s="1" t="s">
        <v>44</v>
      </c>
      <c r="G37" s="3"/>
      <c r="H37" s="3">
        <v>62706.6</v>
      </c>
      <c r="I37" s="3">
        <v>73000</v>
      </c>
    </row>
    <row r="38" spans="1:9" ht="63">
      <c r="A38" s="2" t="s">
        <v>75</v>
      </c>
      <c r="B38" s="2">
        <v>752</v>
      </c>
      <c r="C38" s="1" t="s">
        <v>5</v>
      </c>
      <c r="D38" s="1" t="s">
        <v>8</v>
      </c>
      <c r="E38" s="31" t="s">
        <v>61</v>
      </c>
      <c r="F38" s="1" t="s">
        <v>45</v>
      </c>
      <c r="G38" s="3"/>
      <c r="H38" s="3">
        <v>4321</v>
      </c>
      <c r="I38" s="3">
        <v>4321</v>
      </c>
    </row>
    <row r="39" spans="1:9" ht="15.75">
      <c r="A39" s="2" t="s">
        <v>95</v>
      </c>
      <c r="B39" s="2">
        <v>752</v>
      </c>
      <c r="C39" s="1" t="s">
        <v>5</v>
      </c>
      <c r="D39" s="1" t="s">
        <v>15</v>
      </c>
      <c r="E39" s="31"/>
      <c r="F39" s="1"/>
      <c r="G39" s="13"/>
      <c r="H39" s="13">
        <f>H40</f>
        <v>7.5</v>
      </c>
      <c r="I39" s="13">
        <f>I40</f>
        <v>6.7</v>
      </c>
    </row>
    <row r="40" spans="1:9" ht="47.25">
      <c r="A40" s="2" t="s">
        <v>46</v>
      </c>
      <c r="B40" s="2">
        <v>752</v>
      </c>
      <c r="C40" s="1" t="s">
        <v>5</v>
      </c>
      <c r="D40" s="1" t="s">
        <v>15</v>
      </c>
      <c r="E40" s="31" t="s">
        <v>58</v>
      </c>
      <c r="F40" s="1"/>
      <c r="G40" s="13"/>
      <c r="H40" s="13">
        <f>H41</f>
        <v>7.5</v>
      </c>
      <c r="I40" s="13">
        <f>I41</f>
        <v>6.7</v>
      </c>
    </row>
    <row r="41" spans="1:9" ht="63">
      <c r="A41" s="2" t="s">
        <v>75</v>
      </c>
      <c r="B41" s="2">
        <v>752</v>
      </c>
      <c r="C41" s="1" t="s">
        <v>5</v>
      </c>
      <c r="D41" s="1" t="s">
        <v>15</v>
      </c>
      <c r="E41" s="31" t="s">
        <v>58</v>
      </c>
      <c r="F41" s="1" t="s">
        <v>45</v>
      </c>
      <c r="G41" s="13"/>
      <c r="H41" s="13">
        <v>7.5</v>
      </c>
      <c r="I41" s="13">
        <v>6.7</v>
      </c>
    </row>
    <row r="42" spans="1:9" ht="31.5">
      <c r="A42" s="2" t="s">
        <v>11</v>
      </c>
      <c r="B42" s="2">
        <v>752</v>
      </c>
      <c r="C42" s="1" t="s">
        <v>5</v>
      </c>
      <c r="D42" s="1" t="s">
        <v>36</v>
      </c>
      <c r="E42" s="31"/>
      <c r="F42" s="1"/>
      <c r="G42" s="13"/>
      <c r="H42" s="13">
        <f>H43+H46</f>
        <v>151425.90000000002</v>
      </c>
      <c r="I42" s="13">
        <f>I43+I46</f>
        <v>214685.1</v>
      </c>
    </row>
    <row r="43" spans="1:9" ht="63">
      <c r="A43" s="2" t="s">
        <v>42</v>
      </c>
      <c r="B43" s="2">
        <v>752</v>
      </c>
      <c r="C43" s="1" t="s">
        <v>5</v>
      </c>
      <c r="D43" s="1" t="s">
        <v>36</v>
      </c>
      <c r="E43" s="14" t="s">
        <v>61</v>
      </c>
      <c r="F43" s="16"/>
      <c r="G43" s="13" t="e">
        <f>#REF!+#REF!</f>
        <v>#REF!</v>
      </c>
      <c r="H43" s="13">
        <f>H44+H45</f>
        <v>20926.800000000003</v>
      </c>
      <c r="I43" s="13">
        <f>I44+I45</f>
        <v>21101.9</v>
      </c>
    </row>
    <row r="44" spans="1:9" ht="123.75" customHeight="1">
      <c r="A44" s="2" t="s">
        <v>82</v>
      </c>
      <c r="B44" s="2">
        <v>752</v>
      </c>
      <c r="C44" s="1" t="s">
        <v>5</v>
      </c>
      <c r="D44" s="1" t="s">
        <v>36</v>
      </c>
      <c r="E44" s="14" t="s">
        <v>61</v>
      </c>
      <c r="F44" s="16" t="s">
        <v>44</v>
      </c>
      <c r="G44" s="13"/>
      <c r="H44" s="3">
        <v>18538.9</v>
      </c>
      <c r="I44" s="3">
        <v>18538.9</v>
      </c>
    </row>
    <row r="45" spans="1:9" ht="63">
      <c r="A45" s="2" t="s">
        <v>75</v>
      </c>
      <c r="B45" s="2">
        <v>752</v>
      </c>
      <c r="C45" s="1" t="s">
        <v>5</v>
      </c>
      <c r="D45" s="1" t="s">
        <v>36</v>
      </c>
      <c r="E45" s="14" t="s">
        <v>61</v>
      </c>
      <c r="F45" s="1" t="s">
        <v>45</v>
      </c>
      <c r="G45" s="13"/>
      <c r="H45" s="3">
        <v>2387.9</v>
      </c>
      <c r="I45" s="3">
        <v>2563</v>
      </c>
    </row>
    <row r="46" spans="1:9" ht="32.25" customHeight="1">
      <c r="A46" s="2" t="s">
        <v>46</v>
      </c>
      <c r="B46" s="2">
        <v>752</v>
      </c>
      <c r="C46" s="1" t="s">
        <v>5</v>
      </c>
      <c r="D46" s="1" t="s">
        <v>36</v>
      </c>
      <c r="E46" s="31" t="s">
        <v>57</v>
      </c>
      <c r="F46" s="1"/>
      <c r="G46" s="3" t="e">
        <f>#REF!+#REF!+#REF!+#REF!</f>
        <v>#REF!</v>
      </c>
      <c r="H46" s="3">
        <f>H47+H48+H49+H50</f>
        <v>130499.1</v>
      </c>
      <c r="I46" s="3">
        <f>I47+I48+I49+I50</f>
        <v>193583.2</v>
      </c>
    </row>
    <row r="47" spans="1:9" ht="126.75" customHeight="1">
      <c r="A47" s="2" t="s">
        <v>82</v>
      </c>
      <c r="B47" s="2">
        <v>752</v>
      </c>
      <c r="C47" s="1" t="s">
        <v>5</v>
      </c>
      <c r="D47" s="1" t="s">
        <v>36</v>
      </c>
      <c r="E47" s="31" t="s">
        <v>57</v>
      </c>
      <c r="F47" s="1" t="s">
        <v>44</v>
      </c>
      <c r="G47" s="1"/>
      <c r="H47" s="3">
        <v>69700</v>
      </c>
      <c r="I47" s="3">
        <v>108600</v>
      </c>
    </row>
    <row r="48" spans="1:9" ht="63">
      <c r="A48" s="2" t="s">
        <v>75</v>
      </c>
      <c r="B48" s="2">
        <v>752</v>
      </c>
      <c r="C48" s="1" t="s">
        <v>5</v>
      </c>
      <c r="D48" s="1" t="s">
        <v>36</v>
      </c>
      <c r="E48" s="31" t="s">
        <v>57</v>
      </c>
      <c r="F48" s="1" t="s">
        <v>45</v>
      </c>
      <c r="G48" s="1"/>
      <c r="H48" s="3">
        <v>31979.1</v>
      </c>
      <c r="I48" s="3">
        <v>35169.9</v>
      </c>
    </row>
    <row r="49" spans="1:9" ht="63">
      <c r="A49" s="40" t="s">
        <v>49</v>
      </c>
      <c r="B49" s="2">
        <v>752</v>
      </c>
      <c r="C49" s="1" t="s">
        <v>5</v>
      </c>
      <c r="D49" s="1" t="s">
        <v>36</v>
      </c>
      <c r="E49" s="31" t="s">
        <v>57</v>
      </c>
      <c r="F49" s="16" t="s">
        <v>50</v>
      </c>
      <c r="G49" s="8"/>
      <c r="H49" s="8">
        <v>9000</v>
      </c>
      <c r="I49" s="8">
        <v>9000</v>
      </c>
    </row>
    <row r="50" spans="1:9" ht="15.75">
      <c r="A50" s="2" t="s">
        <v>47</v>
      </c>
      <c r="B50" s="2">
        <v>752</v>
      </c>
      <c r="C50" s="1" t="s">
        <v>5</v>
      </c>
      <c r="D50" s="1" t="s">
        <v>36</v>
      </c>
      <c r="E50" s="31" t="s">
        <v>57</v>
      </c>
      <c r="F50" s="1" t="s">
        <v>48</v>
      </c>
      <c r="G50" s="1"/>
      <c r="H50" s="3">
        <v>19820</v>
      </c>
      <c r="I50" s="3">
        <v>40813.3</v>
      </c>
    </row>
    <row r="51" spans="1:9" ht="47.25">
      <c r="A51" s="4" t="s">
        <v>12</v>
      </c>
      <c r="B51" s="2">
        <v>752</v>
      </c>
      <c r="C51" s="5" t="s">
        <v>7</v>
      </c>
      <c r="D51" s="5"/>
      <c r="E51" s="5"/>
      <c r="F51" s="5"/>
      <c r="G51" s="10" t="e">
        <f>#REF!+G52</f>
        <v>#REF!</v>
      </c>
      <c r="H51" s="10">
        <f>+H52</f>
        <v>6200</v>
      </c>
      <c r="I51" s="10">
        <f>+I52</f>
        <v>6200</v>
      </c>
    </row>
    <row r="52" spans="1:9" ht="63">
      <c r="A52" s="2" t="s">
        <v>30</v>
      </c>
      <c r="B52" s="2">
        <v>752</v>
      </c>
      <c r="C52" s="1" t="s">
        <v>7</v>
      </c>
      <c r="D52" s="1" t="s">
        <v>29</v>
      </c>
      <c r="E52" s="1"/>
      <c r="F52" s="1"/>
      <c r="G52" s="3" t="e">
        <f>#REF!+#REF!+G53</f>
        <v>#REF!</v>
      </c>
      <c r="H52" s="3">
        <f>H53</f>
        <v>6200</v>
      </c>
      <c r="I52" s="3">
        <f>I53</f>
        <v>6200</v>
      </c>
    </row>
    <row r="53" spans="1:9" ht="36.75" customHeight="1">
      <c r="A53" s="2" t="s">
        <v>46</v>
      </c>
      <c r="B53" s="2">
        <v>752</v>
      </c>
      <c r="C53" s="1" t="s">
        <v>7</v>
      </c>
      <c r="D53" s="1" t="s">
        <v>29</v>
      </c>
      <c r="E53" s="31" t="s">
        <v>57</v>
      </c>
      <c r="F53" s="1"/>
      <c r="G53" s="3" t="e">
        <f>#REF!</f>
        <v>#REF!</v>
      </c>
      <c r="H53" s="3">
        <f>H54+H55</f>
        <v>6200</v>
      </c>
      <c r="I53" s="3">
        <f>I54+I55</f>
        <v>6200</v>
      </c>
    </row>
    <row r="54" spans="1:9" ht="126.75" customHeight="1">
      <c r="A54" s="2" t="s">
        <v>82</v>
      </c>
      <c r="B54" s="2">
        <v>752</v>
      </c>
      <c r="C54" s="1" t="s">
        <v>7</v>
      </c>
      <c r="D54" s="1" t="s">
        <v>29</v>
      </c>
      <c r="E54" s="31" t="s">
        <v>57</v>
      </c>
      <c r="F54" s="1" t="s">
        <v>44</v>
      </c>
      <c r="G54" s="11"/>
      <c r="H54" s="3">
        <v>6000</v>
      </c>
      <c r="I54" s="3">
        <v>6000</v>
      </c>
    </row>
    <row r="55" spans="1:9" ht="63">
      <c r="A55" s="2" t="s">
        <v>75</v>
      </c>
      <c r="B55" s="2">
        <v>752</v>
      </c>
      <c r="C55" s="1" t="s">
        <v>7</v>
      </c>
      <c r="D55" s="1" t="s">
        <v>29</v>
      </c>
      <c r="E55" s="31" t="s">
        <v>57</v>
      </c>
      <c r="F55" s="1" t="s">
        <v>45</v>
      </c>
      <c r="G55" s="11"/>
      <c r="H55" s="3">
        <v>200</v>
      </c>
      <c r="I55" s="3">
        <v>200</v>
      </c>
    </row>
    <row r="56" spans="1:9" ht="15.75">
      <c r="A56" s="4" t="s">
        <v>13</v>
      </c>
      <c r="B56" s="2">
        <v>752</v>
      </c>
      <c r="C56" s="5" t="s">
        <v>8</v>
      </c>
      <c r="D56" s="5"/>
      <c r="E56" s="5"/>
      <c r="F56" s="5"/>
      <c r="G56" s="10" t="e">
        <f>G60+#REF!</f>
        <v>#REF!</v>
      </c>
      <c r="H56" s="10">
        <f>H60+H57+H68</f>
        <v>109269.5</v>
      </c>
      <c r="I56" s="10">
        <f>I60+I57+I68</f>
        <v>88837.09999999999</v>
      </c>
    </row>
    <row r="57" spans="1:9" ht="15.75">
      <c r="A57" s="2" t="s">
        <v>55</v>
      </c>
      <c r="B57" s="2">
        <v>752</v>
      </c>
      <c r="C57" s="1" t="s">
        <v>8</v>
      </c>
      <c r="D57" s="1" t="s">
        <v>15</v>
      </c>
      <c r="E57" s="5"/>
      <c r="F57" s="5"/>
      <c r="G57" s="10"/>
      <c r="H57" s="3">
        <f>H58</f>
        <v>609.7</v>
      </c>
      <c r="I57" s="3">
        <f>I58</f>
        <v>609.7</v>
      </c>
    </row>
    <row r="58" spans="1:9" ht="47.25">
      <c r="A58" s="2" t="s">
        <v>46</v>
      </c>
      <c r="B58" s="2">
        <v>752</v>
      </c>
      <c r="C58" s="1" t="s">
        <v>8</v>
      </c>
      <c r="D58" s="1" t="s">
        <v>15</v>
      </c>
      <c r="E58" s="31" t="s">
        <v>57</v>
      </c>
      <c r="F58" s="1"/>
      <c r="G58" s="10"/>
      <c r="H58" s="3">
        <f>H59</f>
        <v>609.7</v>
      </c>
      <c r="I58" s="3">
        <f>I59</f>
        <v>609.7</v>
      </c>
    </row>
    <row r="59" spans="1:9" ht="66" customHeight="1">
      <c r="A59" s="18" t="s">
        <v>49</v>
      </c>
      <c r="B59" s="2">
        <v>752</v>
      </c>
      <c r="C59" s="1" t="s">
        <v>8</v>
      </c>
      <c r="D59" s="1" t="s">
        <v>15</v>
      </c>
      <c r="E59" s="31" t="s">
        <v>57</v>
      </c>
      <c r="F59" s="1" t="s">
        <v>50</v>
      </c>
      <c r="G59" s="10"/>
      <c r="H59" s="3">
        <v>609.7</v>
      </c>
      <c r="I59" s="3">
        <v>609.7</v>
      </c>
    </row>
    <row r="60" spans="1:9" ht="31.5" customHeight="1">
      <c r="A60" s="2" t="s">
        <v>40</v>
      </c>
      <c r="B60" s="2">
        <v>752</v>
      </c>
      <c r="C60" s="1" t="s">
        <v>8</v>
      </c>
      <c r="D60" s="1" t="s">
        <v>19</v>
      </c>
      <c r="E60" s="1"/>
      <c r="F60" s="1"/>
      <c r="G60" s="3" t="e">
        <f>#REF!+#REF!</f>
        <v>#REF!</v>
      </c>
      <c r="H60" s="3">
        <f>H66+H61+H63</f>
        <v>93931.8</v>
      </c>
      <c r="I60" s="3">
        <f>I66+I61+I63</f>
        <v>88227.4</v>
      </c>
    </row>
    <row r="61" spans="1:9" ht="94.5">
      <c r="A61" s="2" t="s">
        <v>114</v>
      </c>
      <c r="B61" s="2">
        <v>752</v>
      </c>
      <c r="C61" s="1" t="s">
        <v>8</v>
      </c>
      <c r="D61" s="1" t="s">
        <v>19</v>
      </c>
      <c r="E61" s="31" t="s">
        <v>113</v>
      </c>
      <c r="F61" s="1"/>
      <c r="G61" s="3"/>
      <c r="H61" s="3">
        <f>H62</f>
        <v>1800</v>
      </c>
      <c r="I61" s="3">
        <f>I62</f>
        <v>1800</v>
      </c>
    </row>
    <row r="62" spans="1:9" ht="63">
      <c r="A62" s="2" t="s">
        <v>75</v>
      </c>
      <c r="B62" s="2">
        <v>752</v>
      </c>
      <c r="C62" s="1" t="s">
        <v>8</v>
      </c>
      <c r="D62" s="1" t="s">
        <v>19</v>
      </c>
      <c r="E62" s="31" t="s">
        <v>113</v>
      </c>
      <c r="F62" s="1" t="s">
        <v>45</v>
      </c>
      <c r="G62" s="3"/>
      <c r="H62" s="3">
        <v>1800</v>
      </c>
      <c r="I62" s="3">
        <v>1800</v>
      </c>
    </row>
    <row r="63" spans="1:9" ht="110.25">
      <c r="A63" s="45" t="s">
        <v>116</v>
      </c>
      <c r="B63" s="2">
        <v>752</v>
      </c>
      <c r="C63" s="1" t="s">
        <v>8</v>
      </c>
      <c r="D63" s="1" t="s">
        <v>19</v>
      </c>
      <c r="E63" s="31" t="s">
        <v>115</v>
      </c>
      <c r="F63" s="1"/>
      <c r="G63" s="3"/>
      <c r="H63" s="3">
        <f>H64+H65</f>
        <v>84051</v>
      </c>
      <c r="I63" s="3">
        <f>I64+I65</f>
        <v>86427.4</v>
      </c>
    </row>
    <row r="64" spans="1:9" ht="63">
      <c r="A64" s="2" t="s">
        <v>75</v>
      </c>
      <c r="B64" s="2">
        <v>752</v>
      </c>
      <c r="C64" s="1" t="s">
        <v>8</v>
      </c>
      <c r="D64" s="1" t="s">
        <v>19</v>
      </c>
      <c r="E64" s="31" t="s">
        <v>115</v>
      </c>
      <c r="F64" s="1" t="s">
        <v>45</v>
      </c>
      <c r="G64" s="3"/>
      <c r="H64" s="3">
        <v>50678.8</v>
      </c>
      <c r="I64" s="3">
        <v>50678.8</v>
      </c>
    </row>
    <row r="65" spans="1:9" ht="63">
      <c r="A65" s="18" t="s">
        <v>49</v>
      </c>
      <c r="B65" s="2">
        <v>752</v>
      </c>
      <c r="C65" s="1" t="s">
        <v>8</v>
      </c>
      <c r="D65" s="1" t="s">
        <v>19</v>
      </c>
      <c r="E65" s="31" t="s">
        <v>115</v>
      </c>
      <c r="F65" s="1" t="s">
        <v>50</v>
      </c>
      <c r="G65" s="3"/>
      <c r="H65" s="3">
        <v>33372.2</v>
      </c>
      <c r="I65" s="3">
        <v>35748.6</v>
      </c>
    </row>
    <row r="66" spans="1:9" ht="40.5" customHeight="1">
      <c r="A66" s="2" t="s">
        <v>46</v>
      </c>
      <c r="B66" s="2">
        <v>752</v>
      </c>
      <c r="C66" s="1" t="s">
        <v>8</v>
      </c>
      <c r="D66" s="1" t="s">
        <v>19</v>
      </c>
      <c r="E66" s="31" t="s">
        <v>57</v>
      </c>
      <c r="F66" s="1"/>
      <c r="G66" s="1"/>
      <c r="H66" s="13">
        <f>H67</f>
        <v>8080.8</v>
      </c>
      <c r="I66" s="13">
        <f>I67</f>
        <v>0</v>
      </c>
    </row>
    <row r="67" spans="1:9" ht="63">
      <c r="A67" s="2" t="s">
        <v>75</v>
      </c>
      <c r="B67" s="2">
        <v>752</v>
      </c>
      <c r="C67" s="1" t="s">
        <v>8</v>
      </c>
      <c r="D67" s="1" t="s">
        <v>19</v>
      </c>
      <c r="E67" s="31" t="s">
        <v>57</v>
      </c>
      <c r="F67" s="1" t="s">
        <v>45</v>
      </c>
      <c r="G67" s="1"/>
      <c r="H67" s="13">
        <v>8080.8</v>
      </c>
      <c r="I67" s="13">
        <v>0</v>
      </c>
    </row>
    <row r="68" spans="1:9" ht="31.5">
      <c r="A68" s="18" t="s">
        <v>117</v>
      </c>
      <c r="B68" s="2">
        <v>752</v>
      </c>
      <c r="C68" s="1" t="s">
        <v>8</v>
      </c>
      <c r="D68" s="1" t="s">
        <v>24</v>
      </c>
      <c r="E68" s="31"/>
      <c r="F68" s="1"/>
      <c r="G68" s="1"/>
      <c r="H68" s="13">
        <f>H69</f>
        <v>14728</v>
      </c>
      <c r="I68" s="13">
        <f>I69</f>
        <v>0</v>
      </c>
    </row>
    <row r="69" spans="1:9" ht="94.5">
      <c r="A69" s="18" t="s">
        <v>114</v>
      </c>
      <c r="B69" s="2">
        <v>752</v>
      </c>
      <c r="C69" s="1" t="s">
        <v>8</v>
      </c>
      <c r="D69" s="1" t="s">
        <v>24</v>
      </c>
      <c r="E69" s="31" t="s">
        <v>113</v>
      </c>
      <c r="F69" s="1"/>
      <c r="G69" s="1"/>
      <c r="H69" s="13">
        <f>H70</f>
        <v>14728</v>
      </c>
      <c r="I69" s="13">
        <f>I70</f>
        <v>0</v>
      </c>
    </row>
    <row r="70" spans="1:9" ht="63">
      <c r="A70" s="2" t="s">
        <v>75</v>
      </c>
      <c r="B70" s="2">
        <v>752</v>
      </c>
      <c r="C70" s="1" t="s">
        <v>8</v>
      </c>
      <c r="D70" s="1" t="s">
        <v>24</v>
      </c>
      <c r="E70" s="31" t="s">
        <v>113</v>
      </c>
      <c r="F70" s="1" t="s">
        <v>45</v>
      </c>
      <c r="G70" s="1"/>
      <c r="H70" s="13">
        <v>14728</v>
      </c>
      <c r="I70" s="13">
        <v>0</v>
      </c>
    </row>
    <row r="71" spans="1:9" ht="31.5">
      <c r="A71" s="4" t="s">
        <v>14</v>
      </c>
      <c r="B71" s="2">
        <v>752</v>
      </c>
      <c r="C71" s="5" t="s">
        <v>15</v>
      </c>
      <c r="D71" s="5"/>
      <c r="E71" s="5"/>
      <c r="F71" s="5"/>
      <c r="G71" s="10" t="e">
        <f>#REF!+#REF!+#REF!+#REF!</f>
        <v>#REF!</v>
      </c>
      <c r="H71" s="10">
        <f>H79+H91+H72</f>
        <v>148161.2</v>
      </c>
      <c r="I71" s="10">
        <f>I79+I91+I72</f>
        <v>136757.7</v>
      </c>
    </row>
    <row r="72" spans="1:9" ht="15.75">
      <c r="A72" s="2" t="s">
        <v>103</v>
      </c>
      <c r="B72" s="2">
        <v>752</v>
      </c>
      <c r="C72" s="1" t="s">
        <v>15</v>
      </c>
      <c r="D72" s="1" t="s">
        <v>6</v>
      </c>
      <c r="E72" s="31"/>
      <c r="F72" s="1"/>
      <c r="G72" s="1"/>
      <c r="H72" s="3">
        <f>H77+H75+H73</f>
        <v>52036.9</v>
      </c>
      <c r="I72" s="3">
        <f>I77+I75+I73</f>
        <v>28325.9</v>
      </c>
    </row>
    <row r="73" spans="1:9" ht="116.25" customHeight="1">
      <c r="A73" s="49" t="s">
        <v>140</v>
      </c>
      <c r="B73" s="2">
        <v>752</v>
      </c>
      <c r="C73" s="1" t="s">
        <v>15</v>
      </c>
      <c r="D73" s="1" t="s">
        <v>6</v>
      </c>
      <c r="E73" s="31" t="s">
        <v>108</v>
      </c>
      <c r="F73" s="1"/>
      <c r="G73" s="1"/>
      <c r="H73" s="3">
        <f>H74</f>
        <v>6840.5</v>
      </c>
      <c r="I73" s="3">
        <f>I74</f>
        <v>10000</v>
      </c>
    </row>
    <row r="74" spans="1:9" ht="63">
      <c r="A74" s="49" t="s">
        <v>90</v>
      </c>
      <c r="B74" s="2">
        <v>752</v>
      </c>
      <c r="C74" s="1" t="s">
        <v>15</v>
      </c>
      <c r="D74" s="1" t="s">
        <v>6</v>
      </c>
      <c r="E74" s="31" t="s">
        <v>108</v>
      </c>
      <c r="F74" s="1" t="s">
        <v>66</v>
      </c>
      <c r="G74" s="1"/>
      <c r="H74" s="3">
        <v>6840.5</v>
      </c>
      <c r="I74" s="3">
        <v>10000</v>
      </c>
    </row>
    <row r="75" spans="1:9" ht="47.25">
      <c r="A75" s="2" t="s">
        <v>112</v>
      </c>
      <c r="B75" s="2">
        <v>752</v>
      </c>
      <c r="C75" s="1" t="s">
        <v>15</v>
      </c>
      <c r="D75" s="1" t="s">
        <v>6</v>
      </c>
      <c r="E75" s="31" t="s">
        <v>111</v>
      </c>
      <c r="F75" s="1"/>
      <c r="G75" s="1"/>
      <c r="H75" s="3">
        <f>H76</f>
        <v>26870.5</v>
      </c>
      <c r="I75" s="3">
        <f>I76</f>
        <v>0</v>
      </c>
    </row>
    <row r="76" spans="1:9" ht="63">
      <c r="A76" s="2" t="s">
        <v>75</v>
      </c>
      <c r="B76" s="2">
        <v>752</v>
      </c>
      <c r="C76" s="1" t="s">
        <v>15</v>
      </c>
      <c r="D76" s="1" t="s">
        <v>6</v>
      </c>
      <c r="E76" s="31" t="s">
        <v>111</v>
      </c>
      <c r="F76" s="1" t="s">
        <v>45</v>
      </c>
      <c r="G76" s="1"/>
      <c r="H76" s="3">
        <v>26870.5</v>
      </c>
      <c r="I76" s="3">
        <v>0</v>
      </c>
    </row>
    <row r="77" spans="1:9" ht="47.25">
      <c r="A77" s="2" t="s">
        <v>46</v>
      </c>
      <c r="B77" s="2">
        <v>752</v>
      </c>
      <c r="C77" s="1" t="s">
        <v>15</v>
      </c>
      <c r="D77" s="1" t="s">
        <v>6</v>
      </c>
      <c r="E77" s="31" t="s">
        <v>58</v>
      </c>
      <c r="F77" s="1"/>
      <c r="G77" s="1"/>
      <c r="H77" s="3" t="str">
        <f>H78</f>
        <v>18325,9</v>
      </c>
      <c r="I77" s="3" t="str">
        <f>I78</f>
        <v>18325,9</v>
      </c>
    </row>
    <row r="78" spans="1:9" ht="15.75">
      <c r="A78" s="2" t="s">
        <v>47</v>
      </c>
      <c r="B78" s="2">
        <v>752</v>
      </c>
      <c r="C78" s="1" t="s">
        <v>15</v>
      </c>
      <c r="D78" s="1" t="s">
        <v>6</v>
      </c>
      <c r="E78" s="31" t="s">
        <v>58</v>
      </c>
      <c r="F78" s="1" t="s">
        <v>48</v>
      </c>
      <c r="G78" s="1"/>
      <c r="H78" s="1" t="s">
        <v>124</v>
      </c>
      <c r="I78" s="1" t="s">
        <v>124</v>
      </c>
    </row>
    <row r="79" spans="1:9" ht="16.5" customHeight="1">
      <c r="A79" s="38" t="s">
        <v>72</v>
      </c>
      <c r="B79" s="2">
        <v>752</v>
      </c>
      <c r="C79" s="1" t="s">
        <v>15</v>
      </c>
      <c r="D79" s="1" t="s">
        <v>7</v>
      </c>
      <c r="E79" s="31"/>
      <c r="F79" s="1"/>
      <c r="G79" s="3"/>
      <c r="H79" s="3">
        <f>H84+H80+H86+H88+H82</f>
        <v>87509.1</v>
      </c>
      <c r="I79" s="3">
        <f>I84+I80+I86+I88+I82</f>
        <v>97943</v>
      </c>
    </row>
    <row r="80" spans="1:9" ht="99" customHeight="1">
      <c r="A80" s="2" t="s">
        <v>141</v>
      </c>
      <c r="B80" s="2">
        <v>752</v>
      </c>
      <c r="C80" s="1" t="s">
        <v>15</v>
      </c>
      <c r="D80" s="1" t="s">
        <v>7</v>
      </c>
      <c r="E80" s="31" t="s">
        <v>89</v>
      </c>
      <c r="F80" s="1"/>
      <c r="G80" s="3"/>
      <c r="H80" s="3">
        <f>H81</f>
        <v>19627</v>
      </c>
      <c r="I80" s="3">
        <f>I81</f>
        <v>0</v>
      </c>
    </row>
    <row r="81" spans="1:9" ht="63">
      <c r="A81" s="2" t="s">
        <v>75</v>
      </c>
      <c r="B81" s="2">
        <v>752</v>
      </c>
      <c r="C81" s="1" t="s">
        <v>15</v>
      </c>
      <c r="D81" s="1" t="s">
        <v>7</v>
      </c>
      <c r="E81" s="31" t="s">
        <v>76</v>
      </c>
      <c r="F81" s="1" t="s">
        <v>45</v>
      </c>
      <c r="G81" s="3"/>
      <c r="H81" s="3">
        <v>19627</v>
      </c>
      <c r="I81" s="3">
        <v>0</v>
      </c>
    </row>
    <row r="82" spans="1:9" ht="47.25">
      <c r="A82" s="2" t="s">
        <v>112</v>
      </c>
      <c r="B82" s="2">
        <v>752</v>
      </c>
      <c r="C82" s="1" t="s">
        <v>15</v>
      </c>
      <c r="D82" s="1" t="s">
        <v>7</v>
      </c>
      <c r="E82" s="31" t="s">
        <v>111</v>
      </c>
      <c r="F82" s="1"/>
      <c r="G82" s="3"/>
      <c r="H82" s="3">
        <f>H83</f>
        <v>490</v>
      </c>
      <c r="I82" s="3">
        <f>I83</f>
        <v>490</v>
      </c>
    </row>
    <row r="83" spans="1:9" ht="63">
      <c r="A83" s="18" t="s">
        <v>49</v>
      </c>
      <c r="B83" s="2">
        <v>752</v>
      </c>
      <c r="C83" s="1" t="s">
        <v>15</v>
      </c>
      <c r="D83" s="1" t="s">
        <v>7</v>
      </c>
      <c r="E83" s="31" t="s">
        <v>111</v>
      </c>
      <c r="F83" s="1" t="s">
        <v>50</v>
      </c>
      <c r="G83" s="3"/>
      <c r="H83" s="3">
        <v>490</v>
      </c>
      <c r="I83" s="3">
        <v>490</v>
      </c>
    </row>
    <row r="84" spans="1:9" ht="75" customHeight="1">
      <c r="A84" s="2" t="s">
        <v>97</v>
      </c>
      <c r="B84" s="2">
        <v>752</v>
      </c>
      <c r="C84" s="1" t="s">
        <v>15</v>
      </c>
      <c r="D84" s="1" t="s">
        <v>7</v>
      </c>
      <c r="E84" s="31" t="s">
        <v>73</v>
      </c>
      <c r="F84" s="1"/>
      <c r="G84" s="3"/>
      <c r="H84" s="3">
        <f>H85</f>
        <v>16989.2</v>
      </c>
      <c r="I84" s="3">
        <f>I85</f>
        <v>0</v>
      </c>
    </row>
    <row r="85" spans="1:9" ht="62.25" customHeight="1">
      <c r="A85" s="18" t="s">
        <v>49</v>
      </c>
      <c r="B85" s="2">
        <v>752</v>
      </c>
      <c r="C85" s="1" t="s">
        <v>15</v>
      </c>
      <c r="D85" s="1" t="s">
        <v>7</v>
      </c>
      <c r="E85" s="31" t="s">
        <v>73</v>
      </c>
      <c r="F85" s="1" t="s">
        <v>50</v>
      </c>
      <c r="G85" s="3"/>
      <c r="H85" s="3">
        <v>16989.2</v>
      </c>
      <c r="I85" s="3">
        <v>0</v>
      </c>
    </row>
    <row r="86" spans="1:9" ht="100.5" customHeight="1">
      <c r="A86" s="18" t="s">
        <v>105</v>
      </c>
      <c r="B86" s="2">
        <v>752</v>
      </c>
      <c r="C86" s="1" t="s">
        <v>15</v>
      </c>
      <c r="D86" s="1" t="s">
        <v>7</v>
      </c>
      <c r="E86" s="31" t="s">
        <v>104</v>
      </c>
      <c r="F86" s="1"/>
      <c r="G86" s="3"/>
      <c r="H86" s="3">
        <f>H87</f>
        <v>35602.9</v>
      </c>
      <c r="I86" s="3">
        <f>I87</f>
        <v>0</v>
      </c>
    </row>
    <row r="87" spans="1:9" ht="63">
      <c r="A87" s="2" t="s">
        <v>75</v>
      </c>
      <c r="B87" s="2">
        <v>752</v>
      </c>
      <c r="C87" s="1" t="s">
        <v>15</v>
      </c>
      <c r="D87" s="1" t="s">
        <v>7</v>
      </c>
      <c r="E87" s="31" t="s">
        <v>104</v>
      </c>
      <c r="F87" s="1" t="s">
        <v>45</v>
      </c>
      <c r="G87" s="3"/>
      <c r="H87" s="3">
        <v>35602.9</v>
      </c>
      <c r="I87" s="3">
        <v>0</v>
      </c>
    </row>
    <row r="88" spans="1:9" ht="63">
      <c r="A88" s="2" t="s">
        <v>42</v>
      </c>
      <c r="B88" s="2">
        <v>752</v>
      </c>
      <c r="C88" s="1" t="s">
        <v>15</v>
      </c>
      <c r="D88" s="1" t="s">
        <v>7</v>
      </c>
      <c r="E88" s="31" t="s">
        <v>58</v>
      </c>
      <c r="F88" s="1"/>
      <c r="G88" s="3"/>
      <c r="H88" s="3">
        <f>H89+H90</f>
        <v>14800</v>
      </c>
      <c r="I88" s="3">
        <f>I89+I90</f>
        <v>97453</v>
      </c>
    </row>
    <row r="89" spans="1:9" ht="63">
      <c r="A89" s="2" t="s">
        <v>75</v>
      </c>
      <c r="B89" s="2">
        <v>752</v>
      </c>
      <c r="C89" s="1" t="s">
        <v>15</v>
      </c>
      <c r="D89" s="1" t="s">
        <v>7</v>
      </c>
      <c r="E89" s="31" t="s">
        <v>58</v>
      </c>
      <c r="F89" s="1" t="s">
        <v>45</v>
      </c>
      <c r="G89" s="3"/>
      <c r="H89" s="3">
        <v>14800</v>
      </c>
      <c r="I89" s="3">
        <v>80463.8</v>
      </c>
    </row>
    <row r="90" spans="1:9" ht="63">
      <c r="A90" s="18" t="s">
        <v>49</v>
      </c>
      <c r="B90" s="2">
        <v>752</v>
      </c>
      <c r="C90" s="1" t="s">
        <v>15</v>
      </c>
      <c r="D90" s="1" t="s">
        <v>7</v>
      </c>
      <c r="E90" s="31" t="s">
        <v>58</v>
      </c>
      <c r="F90" s="1" t="s">
        <v>50</v>
      </c>
      <c r="G90" s="3"/>
      <c r="H90" s="3">
        <v>0</v>
      </c>
      <c r="I90" s="3">
        <v>16989.2</v>
      </c>
    </row>
    <row r="91" spans="1:9" ht="47.25">
      <c r="A91" s="38" t="s">
        <v>74</v>
      </c>
      <c r="B91" s="2">
        <v>752</v>
      </c>
      <c r="C91" s="1" t="s">
        <v>15</v>
      </c>
      <c r="D91" s="1" t="s">
        <v>15</v>
      </c>
      <c r="E91" s="31"/>
      <c r="F91" s="1"/>
      <c r="G91" s="3"/>
      <c r="H91" s="3">
        <f>H92+H95</f>
        <v>8615.2</v>
      </c>
      <c r="I91" s="3">
        <f>I92+I95</f>
        <v>10488.800000000001</v>
      </c>
    </row>
    <row r="92" spans="1:9" ht="63">
      <c r="A92" s="2" t="s">
        <v>42</v>
      </c>
      <c r="B92" s="2">
        <v>752</v>
      </c>
      <c r="C92" s="1" t="s">
        <v>15</v>
      </c>
      <c r="D92" s="1" t="s">
        <v>15</v>
      </c>
      <c r="E92" s="31" t="s">
        <v>61</v>
      </c>
      <c r="F92" s="1"/>
      <c r="G92" s="3"/>
      <c r="H92" s="3">
        <f>H93+H94</f>
        <v>715.2</v>
      </c>
      <c r="I92" s="3">
        <f>I93+I94</f>
        <v>715.2</v>
      </c>
    </row>
    <row r="93" spans="1:9" ht="141.75">
      <c r="A93" s="39" t="s">
        <v>82</v>
      </c>
      <c r="B93" s="2">
        <v>752</v>
      </c>
      <c r="C93" s="1" t="s">
        <v>15</v>
      </c>
      <c r="D93" s="1" t="s">
        <v>15</v>
      </c>
      <c r="E93" s="31" t="s">
        <v>62</v>
      </c>
      <c r="F93" s="1" t="s">
        <v>44</v>
      </c>
      <c r="G93" s="3"/>
      <c r="H93" s="3">
        <v>702.2</v>
      </c>
      <c r="I93" s="3">
        <v>702.2</v>
      </c>
    </row>
    <row r="94" spans="1:9" ht="70.5" customHeight="1">
      <c r="A94" s="39" t="s">
        <v>75</v>
      </c>
      <c r="B94" s="2">
        <v>752</v>
      </c>
      <c r="C94" s="1" t="s">
        <v>15</v>
      </c>
      <c r="D94" s="1" t="s">
        <v>15</v>
      </c>
      <c r="E94" s="31" t="s">
        <v>62</v>
      </c>
      <c r="F94" s="1" t="s">
        <v>45</v>
      </c>
      <c r="G94" s="3"/>
      <c r="H94" s="3">
        <v>13</v>
      </c>
      <c r="I94" s="3">
        <v>13</v>
      </c>
    </row>
    <row r="95" spans="1:9" ht="47.25">
      <c r="A95" s="38" t="s">
        <v>46</v>
      </c>
      <c r="B95" s="2">
        <v>752</v>
      </c>
      <c r="C95" s="1" t="s">
        <v>15</v>
      </c>
      <c r="D95" s="1" t="s">
        <v>15</v>
      </c>
      <c r="E95" s="31" t="s">
        <v>58</v>
      </c>
      <c r="F95" s="1"/>
      <c r="G95" s="3"/>
      <c r="H95" s="3">
        <f>H96+H97</f>
        <v>7900</v>
      </c>
      <c r="I95" s="3">
        <f>I96+I97</f>
        <v>9773.6</v>
      </c>
    </row>
    <row r="96" spans="1:9" ht="141.75">
      <c r="A96" s="38" t="s">
        <v>82</v>
      </c>
      <c r="B96" s="2">
        <v>752</v>
      </c>
      <c r="C96" s="1" t="s">
        <v>15</v>
      </c>
      <c r="D96" s="1" t="s">
        <v>15</v>
      </c>
      <c r="E96" s="31" t="s">
        <v>58</v>
      </c>
      <c r="F96" s="1" t="s">
        <v>44</v>
      </c>
      <c r="G96" s="3"/>
      <c r="H96" s="3">
        <v>7000</v>
      </c>
      <c r="I96" s="3">
        <v>8873.6</v>
      </c>
    </row>
    <row r="97" spans="1:9" ht="63">
      <c r="A97" s="39" t="s">
        <v>75</v>
      </c>
      <c r="B97" s="2">
        <v>752</v>
      </c>
      <c r="C97" s="1" t="s">
        <v>15</v>
      </c>
      <c r="D97" s="1" t="s">
        <v>15</v>
      </c>
      <c r="E97" s="31" t="s">
        <v>58</v>
      </c>
      <c r="F97" s="1" t="s">
        <v>45</v>
      </c>
      <c r="G97" s="3"/>
      <c r="H97" s="3">
        <v>900</v>
      </c>
      <c r="I97" s="3">
        <v>900</v>
      </c>
    </row>
    <row r="98" spans="1:9" ht="15.75">
      <c r="A98" s="43" t="s">
        <v>109</v>
      </c>
      <c r="B98" s="4">
        <v>752</v>
      </c>
      <c r="C98" s="5" t="s">
        <v>31</v>
      </c>
      <c r="D98" s="5"/>
      <c r="E98" s="42"/>
      <c r="F98" s="5"/>
      <c r="G98" s="10"/>
      <c r="H98" s="10">
        <f>H99+H102</f>
        <v>1730</v>
      </c>
      <c r="I98" s="10">
        <f>I99+I102</f>
        <v>3790</v>
      </c>
    </row>
    <row r="99" spans="1:9" ht="31.5">
      <c r="A99" s="44" t="s">
        <v>110</v>
      </c>
      <c r="B99" s="2">
        <v>752</v>
      </c>
      <c r="C99" s="1" t="s">
        <v>31</v>
      </c>
      <c r="D99" s="1" t="s">
        <v>6</v>
      </c>
      <c r="E99" s="31"/>
      <c r="F99" s="1"/>
      <c r="G99" s="3"/>
      <c r="H99" s="3">
        <f>H100</f>
        <v>0</v>
      </c>
      <c r="I99" s="3">
        <f>I100</f>
        <v>2000</v>
      </c>
    </row>
    <row r="100" spans="1:9" ht="110.25">
      <c r="A100" s="44" t="s">
        <v>142</v>
      </c>
      <c r="B100" s="2">
        <v>752</v>
      </c>
      <c r="C100" s="1" t="s">
        <v>31</v>
      </c>
      <c r="D100" s="1" t="s">
        <v>6</v>
      </c>
      <c r="E100" s="31" t="s">
        <v>108</v>
      </c>
      <c r="F100" s="1"/>
      <c r="G100" s="3"/>
      <c r="H100" s="3">
        <f>H101</f>
        <v>0</v>
      </c>
      <c r="I100" s="3">
        <f>I101</f>
        <v>2000</v>
      </c>
    </row>
    <row r="101" spans="1:9" ht="63">
      <c r="A101" s="2" t="s">
        <v>90</v>
      </c>
      <c r="B101" s="2">
        <v>752</v>
      </c>
      <c r="C101" s="1" t="s">
        <v>31</v>
      </c>
      <c r="D101" s="1" t="s">
        <v>6</v>
      </c>
      <c r="E101" s="31" t="s">
        <v>108</v>
      </c>
      <c r="F101" s="1" t="s">
        <v>66</v>
      </c>
      <c r="G101" s="3"/>
      <c r="H101" s="3">
        <v>0</v>
      </c>
      <c r="I101" s="3">
        <v>2000</v>
      </c>
    </row>
    <row r="102" spans="1:9" ht="31.5">
      <c r="A102" s="2" t="s">
        <v>128</v>
      </c>
      <c r="B102" s="2">
        <v>752</v>
      </c>
      <c r="C102" s="1" t="s">
        <v>31</v>
      </c>
      <c r="D102" s="1" t="s">
        <v>15</v>
      </c>
      <c r="E102" s="31"/>
      <c r="F102" s="1"/>
      <c r="G102" s="3"/>
      <c r="H102" s="3">
        <f>H103+H105</f>
        <v>1730</v>
      </c>
      <c r="I102" s="3">
        <f>I103+I105</f>
        <v>1790</v>
      </c>
    </row>
    <row r="103" spans="1:9" ht="94.5">
      <c r="A103" s="18" t="s">
        <v>97</v>
      </c>
      <c r="B103" s="2">
        <v>752</v>
      </c>
      <c r="C103" s="1" t="s">
        <v>31</v>
      </c>
      <c r="D103" s="1" t="s">
        <v>15</v>
      </c>
      <c r="E103" s="31" t="s">
        <v>73</v>
      </c>
      <c r="F103" s="1"/>
      <c r="G103" s="3"/>
      <c r="H103" s="3">
        <f>H104</f>
        <v>1730</v>
      </c>
      <c r="I103" s="3">
        <f>I104</f>
        <v>0</v>
      </c>
    </row>
    <row r="104" spans="1:9" ht="63">
      <c r="A104" s="50" t="s">
        <v>49</v>
      </c>
      <c r="B104" s="2">
        <v>752</v>
      </c>
      <c r="C104" s="1" t="s">
        <v>31</v>
      </c>
      <c r="D104" s="1" t="s">
        <v>15</v>
      </c>
      <c r="E104" s="31" t="s">
        <v>73</v>
      </c>
      <c r="F104" s="1" t="s">
        <v>50</v>
      </c>
      <c r="G104" s="3"/>
      <c r="H104" s="3">
        <v>1730</v>
      </c>
      <c r="I104" s="3">
        <v>0</v>
      </c>
    </row>
    <row r="105" spans="1:9" ht="47.25">
      <c r="A105" s="2" t="s">
        <v>46</v>
      </c>
      <c r="B105" s="2">
        <v>752</v>
      </c>
      <c r="C105" s="1" t="s">
        <v>31</v>
      </c>
      <c r="D105" s="1" t="s">
        <v>15</v>
      </c>
      <c r="E105" s="31" t="s">
        <v>58</v>
      </c>
      <c r="F105" s="1"/>
      <c r="G105" s="3"/>
      <c r="H105" s="3">
        <f>H106</f>
        <v>0</v>
      </c>
      <c r="I105" s="3">
        <f>I106</f>
        <v>1790</v>
      </c>
    </row>
    <row r="106" spans="1:9" ht="63">
      <c r="A106" s="50" t="s">
        <v>49</v>
      </c>
      <c r="B106" s="2">
        <v>752</v>
      </c>
      <c r="C106" s="1" t="s">
        <v>31</v>
      </c>
      <c r="D106" s="1" t="s">
        <v>15</v>
      </c>
      <c r="E106" s="31" t="s">
        <v>58</v>
      </c>
      <c r="F106" s="1" t="s">
        <v>50</v>
      </c>
      <c r="G106" s="3"/>
      <c r="H106" s="3">
        <v>0</v>
      </c>
      <c r="I106" s="3">
        <v>1790</v>
      </c>
    </row>
    <row r="107" spans="1:9" ht="15" customHeight="1">
      <c r="A107" s="4" t="s">
        <v>16</v>
      </c>
      <c r="B107" s="2">
        <v>752</v>
      </c>
      <c r="C107" s="5" t="s">
        <v>9</v>
      </c>
      <c r="D107" s="5"/>
      <c r="E107" s="5"/>
      <c r="F107" s="5"/>
      <c r="G107" s="10" t="e">
        <f>G108+G116+G141+#REF!</f>
        <v>#REF!</v>
      </c>
      <c r="H107" s="10">
        <f>H108+H116+H141+H129+H148</f>
        <v>1034874.7</v>
      </c>
      <c r="I107" s="10">
        <f>I108+I116+I141+I129+I148</f>
        <v>1011956.4000000001</v>
      </c>
    </row>
    <row r="108" spans="1:9" ht="15.75">
      <c r="A108" s="2" t="s">
        <v>17</v>
      </c>
      <c r="B108" s="2">
        <v>752</v>
      </c>
      <c r="C108" s="1" t="s">
        <v>9</v>
      </c>
      <c r="D108" s="1" t="s">
        <v>5</v>
      </c>
      <c r="E108" s="1"/>
      <c r="F108" s="1"/>
      <c r="G108" s="3" t="e">
        <f>#REF!+#REF!+#REF!+#REF!+#REF!+#REF!+#REF!</f>
        <v>#REF!</v>
      </c>
      <c r="H108" s="3">
        <f>H109+H111+H113</f>
        <v>373366.7</v>
      </c>
      <c r="I108" s="3">
        <f>I109+I111+I113</f>
        <v>383366.7</v>
      </c>
    </row>
    <row r="109" spans="1:9" ht="139.5" customHeight="1">
      <c r="A109" s="2" t="s">
        <v>98</v>
      </c>
      <c r="B109" s="2">
        <v>752</v>
      </c>
      <c r="C109" s="1" t="s">
        <v>9</v>
      </c>
      <c r="D109" s="1" t="s">
        <v>5</v>
      </c>
      <c r="E109" s="31" t="s">
        <v>60</v>
      </c>
      <c r="F109" s="1"/>
      <c r="G109" s="1"/>
      <c r="H109" s="12">
        <f>H110</f>
        <v>340082.8</v>
      </c>
      <c r="I109" s="12">
        <f>I110</f>
        <v>0</v>
      </c>
    </row>
    <row r="110" spans="1:9" ht="60.75" customHeight="1">
      <c r="A110" s="18" t="s">
        <v>49</v>
      </c>
      <c r="B110" s="2">
        <v>752</v>
      </c>
      <c r="C110" s="1" t="s">
        <v>9</v>
      </c>
      <c r="D110" s="1" t="s">
        <v>5</v>
      </c>
      <c r="E110" s="31" t="s">
        <v>60</v>
      </c>
      <c r="F110" s="1" t="s">
        <v>50</v>
      </c>
      <c r="G110" s="1"/>
      <c r="H110" s="12">
        <v>340082.8</v>
      </c>
      <c r="I110" s="12">
        <v>0</v>
      </c>
    </row>
    <row r="111" spans="1:9" ht="110.25">
      <c r="A111" s="2" t="s">
        <v>99</v>
      </c>
      <c r="B111" s="2">
        <v>752</v>
      </c>
      <c r="C111" s="1" t="s">
        <v>9</v>
      </c>
      <c r="D111" s="1" t="s">
        <v>5</v>
      </c>
      <c r="E111" s="31" t="s">
        <v>59</v>
      </c>
      <c r="F111" s="1"/>
      <c r="G111" s="1"/>
      <c r="H111" s="12">
        <f>H112</f>
        <v>33283.9</v>
      </c>
      <c r="I111" s="12">
        <f>I112</f>
        <v>0</v>
      </c>
    </row>
    <row r="112" spans="1:9" ht="124.5" customHeight="1">
      <c r="A112" s="2" t="s">
        <v>82</v>
      </c>
      <c r="B112" s="2">
        <v>752</v>
      </c>
      <c r="C112" s="1" t="s">
        <v>9</v>
      </c>
      <c r="D112" s="1" t="s">
        <v>5</v>
      </c>
      <c r="E112" s="31" t="s">
        <v>59</v>
      </c>
      <c r="F112" s="1" t="s">
        <v>44</v>
      </c>
      <c r="G112" s="1"/>
      <c r="H112" s="12">
        <v>33283.9</v>
      </c>
      <c r="I112" s="12">
        <v>0</v>
      </c>
    </row>
    <row r="113" spans="1:9" ht="36" customHeight="1">
      <c r="A113" s="38" t="s">
        <v>46</v>
      </c>
      <c r="B113" s="2">
        <v>752</v>
      </c>
      <c r="C113" s="1" t="s">
        <v>9</v>
      </c>
      <c r="D113" s="1" t="s">
        <v>5</v>
      </c>
      <c r="E113" s="31" t="s">
        <v>58</v>
      </c>
      <c r="F113" s="1"/>
      <c r="G113" s="1"/>
      <c r="H113" s="12">
        <f>H115+H114</f>
        <v>0</v>
      </c>
      <c r="I113" s="12">
        <f>I115+I114</f>
        <v>383366.7</v>
      </c>
    </row>
    <row r="114" spans="1:9" ht="126" customHeight="1">
      <c r="A114" s="2" t="s">
        <v>82</v>
      </c>
      <c r="B114" s="2">
        <v>752</v>
      </c>
      <c r="C114" s="1" t="s">
        <v>9</v>
      </c>
      <c r="D114" s="1" t="s">
        <v>5</v>
      </c>
      <c r="E114" s="31" t="s">
        <v>58</v>
      </c>
      <c r="F114" s="1" t="s">
        <v>44</v>
      </c>
      <c r="G114" s="1"/>
      <c r="H114" s="12">
        <v>0</v>
      </c>
      <c r="I114" s="12">
        <v>33283.9</v>
      </c>
    </row>
    <row r="115" spans="1:9" ht="63">
      <c r="A115" s="18" t="s">
        <v>49</v>
      </c>
      <c r="B115" s="2">
        <v>752</v>
      </c>
      <c r="C115" s="1" t="s">
        <v>9</v>
      </c>
      <c r="D115" s="1" t="s">
        <v>5</v>
      </c>
      <c r="E115" s="31" t="s">
        <v>58</v>
      </c>
      <c r="F115" s="1" t="s">
        <v>50</v>
      </c>
      <c r="G115" s="1"/>
      <c r="H115" s="12">
        <v>0</v>
      </c>
      <c r="I115" s="12">
        <v>350082.8</v>
      </c>
    </row>
    <row r="116" spans="1:9" ht="21.75" customHeight="1">
      <c r="A116" s="2" t="s">
        <v>18</v>
      </c>
      <c r="B116" s="2">
        <v>752</v>
      </c>
      <c r="C116" s="1" t="s">
        <v>9</v>
      </c>
      <c r="D116" s="1" t="s">
        <v>6</v>
      </c>
      <c r="E116" s="1"/>
      <c r="F116" s="1"/>
      <c r="G116" s="3" t="e">
        <f>#REF!+#REF!+#REF!+#REF!+#REF!+#REF!+#REF!+#REF!+#REF!+#REF!+#REF!+#REF!+#REF!+#REF!</f>
        <v>#REF!</v>
      </c>
      <c r="H116" s="3">
        <f>H123+H126+H119+H121+H117</f>
        <v>581454</v>
      </c>
      <c r="I116" s="3">
        <f>I123+I126+I119+I121+I117</f>
        <v>597009.7000000001</v>
      </c>
    </row>
    <row r="117" spans="1:9" ht="126">
      <c r="A117" s="45" t="s">
        <v>130</v>
      </c>
      <c r="B117" s="2">
        <v>752</v>
      </c>
      <c r="C117" s="1" t="s">
        <v>9</v>
      </c>
      <c r="D117" s="1" t="s">
        <v>6</v>
      </c>
      <c r="E117" s="31" t="s">
        <v>129</v>
      </c>
      <c r="F117" s="1"/>
      <c r="G117" s="3"/>
      <c r="H117" s="3">
        <f>H118</f>
        <v>1000</v>
      </c>
      <c r="I117" s="3">
        <f>I118</f>
        <v>1000</v>
      </c>
    </row>
    <row r="118" spans="1:9" ht="63">
      <c r="A118" s="2" t="s">
        <v>75</v>
      </c>
      <c r="B118" s="2">
        <v>752</v>
      </c>
      <c r="C118" s="1" t="s">
        <v>9</v>
      </c>
      <c r="D118" s="1" t="s">
        <v>6</v>
      </c>
      <c r="E118" s="31" t="s">
        <v>129</v>
      </c>
      <c r="F118" s="1" t="s">
        <v>45</v>
      </c>
      <c r="G118" s="3"/>
      <c r="H118" s="3">
        <v>1000</v>
      </c>
      <c r="I118" s="3">
        <v>1000</v>
      </c>
    </row>
    <row r="119" spans="1:9" ht="110.25">
      <c r="A119" s="46" t="s">
        <v>119</v>
      </c>
      <c r="B119" s="2">
        <v>752</v>
      </c>
      <c r="C119" s="1" t="s">
        <v>9</v>
      </c>
      <c r="D119" s="1" t="s">
        <v>6</v>
      </c>
      <c r="E119" s="31" t="s">
        <v>118</v>
      </c>
      <c r="F119" s="1"/>
      <c r="G119" s="3"/>
      <c r="H119" s="3">
        <f>H120</f>
        <v>15231.5</v>
      </c>
      <c r="I119" s="3">
        <f>I120</f>
        <v>15231.5</v>
      </c>
    </row>
    <row r="120" spans="1:9" ht="63">
      <c r="A120" s="2" t="s">
        <v>75</v>
      </c>
      <c r="B120" s="2">
        <v>752</v>
      </c>
      <c r="C120" s="1" t="s">
        <v>9</v>
      </c>
      <c r="D120" s="1" t="s">
        <v>6</v>
      </c>
      <c r="E120" s="31" t="s">
        <v>118</v>
      </c>
      <c r="F120" s="1" t="s">
        <v>45</v>
      </c>
      <c r="G120" s="3"/>
      <c r="H120" s="3">
        <v>15231.5</v>
      </c>
      <c r="I120" s="3">
        <v>15231.5</v>
      </c>
    </row>
    <row r="121" spans="1:9" ht="94.5">
      <c r="A121" s="45" t="s">
        <v>121</v>
      </c>
      <c r="B121" s="2">
        <v>752</v>
      </c>
      <c r="C121" s="1" t="s">
        <v>9</v>
      </c>
      <c r="D121" s="1" t="s">
        <v>6</v>
      </c>
      <c r="E121" s="31" t="s">
        <v>120</v>
      </c>
      <c r="F121" s="1"/>
      <c r="G121" s="3"/>
      <c r="H121" s="3">
        <f>H122</f>
        <v>79368.6</v>
      </c>
      <c r="I121" s="3">
        <f>I122</f>
        <v>79159.8</v>
      </c>
    </row>
    <row r="122" spans="1:9" ht="63">
      <c r="A122" s="39" t="s">
        <v>75</v>
      </c>
      <c r="B122" s="2">
        <v>752</v>
      </c>
      <c r="C122" s="1" t="s">
        <v>9</v>
      </c>
      <c r="D122" s="1" t="s">
        <v>6</v>
      </c>
      <c r="E122" s="31" t="s">
        <v>120</v>
      </c>
      <c r="F122" s="1" t="s">
        <v>45</v>
      </c>
      <c r="G122" s="3"/>
      <c r="H122" s="3">
        <v>79368.6</v>
      </c>
      <c r="I122" s="3">
        <v>79159.8</v>
      </c>
    </row>
    <row r="123" spans="1:9" ht="114" customHeight="1">
      <c r="A123" s="2" t="s">
        <v>99</v>
      </c>
      <c r="B123" s="2">
        <v>752</v>
      </c>
      <c r="C123" s="1" t="s">
        <v>9</v>
      </c>
      <c r="D123" s="1" t="s">
        <v>6</v>
      </c>
      <c r="E123" s="31" t="s">
        <v>59</v>
      </c>
      <c r="F123" s="1"/>
      <c r="G123" s="1"/>
      <c r="H123" s="13">
        <f>H124+H125</f>
        <v>485853.9</v>
      </c>
      <c r="I123" s="13">
        <f>I124+I125</f>
        <v>0</v>
      </c>
    </row>
    <row r="124" spans="1:9" ht="123" customHeight="1">
      <c r="A124" s="2" t="s">
        <v>82</v>
      </c>
      <c r="B124" s="2">
        <v>752</v>
      </c>
      <c r="C124" s="1" t="s">
        <v>9</v>
      </c>
      <c r="D124" s="1" t="s">
        <v>6</v>
      </c>
      <c r="E124" s="31" t="s">
        <v>59</v>
      </c>
      <c r="F124" s="1" t="s">
        <v>44</v>
      </c>
      <c r="G124" s="3"/>
      <c r="H124" s="3">
        <v>367371</v>
      </c>
      <c r="I124" s="3">
        <v>0</v>
      </c>
    </row>
    <row r="125" spans="1:9" ht="63">
      <c r="A125" s="39" t="s">
        <v>75</v>
      </c>
      <c r="B125" s="2">
        <v>752</v>
      </c>
      <c r="C125" s="1" t="s">
        <v>9</v>
      </c>
      <c r="D125" s="1" t="s">
        <v>6</v>
      </c>
      <c r="E125" s="31" t="s">
        <v>59</v>
      </c>
      <c r="F125" s="1" t="s">
        <v>45</v>
      </c>
      <c r="G125" s="3"/>
      <c r="H125" s="3">
        <v>118482.9</v>
      </c>
      <c r="I125" s="3">
        <v>0</v>
      </c>
    </row>
    <row r="126" spans="1:9" ht="31.5" customHeight="1">
      <c r="A126" s="38" t="s">
        <v>46</v>
      </c>
      <c r="B126" s="2">
        <v>752</v>
      </c>
      <c r="C126" s="1" t="s">
        <v>9</v>
      </c>
      <c r="D126" s="1" t="s">
        <v>6</v>
      </c>
      <c r="E126" s="31" t="s">
        <v>58</v>
      </c>
      <c r="F126" s="1"/>
      <c r="G126" s="11"/>
      <c r="H126" s="3">
        <f>H128+H127</f>
        <v>0</v>
      </c>
      <c r="I126" s="3">
        <f>I128+I127</f>
        <v>501618.4</v>
      </c>
    </row>
    <row r="127" spans="1:9" ht="141.75">
      <c r="A127" s="2" t="s">
        <v>82</v>
      </c>
      <c r="B127" s="2">
        <v>752</v>
      </c>
      <c r="C127" s="1" t="s">
        <v>9</v>
      </c>
      <c r="D127" s="1" t="s">
        <v>6</v>
      </c>
      <c r="E127" s="31" t="s">
        <v>58</v>
      </c>
      <c r="F127" s="1" t="s">
        <v>44</v>
      </c>
      <c r="G127" s="11"/>
      <c r="H127" s="3">
        <v>0</v>
      </c>
      <c r="I127" s="3">
        <v>383135.5</v>
      </c>
    </row>
    <row r="128" spans="1:9" ht="63" customHeight="1">
      <c r="A128" s="2" t="s">
        <v>75</v>
      </c>
      <c r="B128" s="2">
        <v>752</v>
      </c>
      <c r="C128" s="1" t="s">
        <v>9</v>
      </c>
      <c r="D128" s="1" t="s">
        <v>6</v>
      </c>
      <c r="E128" s="31" t="s">
        <v>58</v>
      </c>
      <c r="F128" s="1" t="s">
        <v>45</v>
      </c>
      <c r="G128" s="11"/>
      <c r="H128" s="3">
        <v>0</v>
      </c>
      <c r="I128" s="3">
        <v>118482.9</v>
      </c>
    </row>
    <row r="129" spans="1:9" ht="33" customHeight="1">
      <c r="A129" s="2" t="s">
        <v>71</v>
      </c>
      <c r="B129" s="2">
        <v>752</v>
      </c>
      <c r="C129" s="1" t="s">
        <v>9</v>
      </c>
      <c r="D129" s="1" t="s">
        <v>7</v>
      </c>
      <c r="E129" s="31"/>
      <c r="F129" s="1"/>
      <c r="G129" s="11"/>
      <c r="H129" s="3">
        <f>H130+H138+H136+H134</f>
        <v>52574.2</v>
      </c>
      <c r="I129" s="3">
        <f>I130+I138+I136+I134</f>
        <v>8950.199999999999</v>
      </c>
    </row>
    <row r="130" spans="1:9" ht="110.25" customHeight="1">
      <c r="A130" s="2" t="s">
        <v>99</v>
      </c>
      <c r="B130" s="2">
        <v>752</v>
      </c>
      <c r="C130" s="1" t="s">
        <v>9</v>
      </c>
      <c r="D130" s="1" t="s">
        <v>7</v>
      </c>
      <c r="E130" s="31" t="s">
        <v>59</v>
      </c>
      <c r="F130" s="1"/>
      <c r="G130" s="11"/>
      <c r="H130" s="3">
        <f>H131+H132+H133</f>
        <v>52424.2</v>
      </c>
      <c r="I130" s="3">
        <f>I131+I132+I133</f>
        <v>0</v>
      </c>
    </row>
    <row r="131" spans="1:9" ht="125.25" customHeight="1">
      <c r="A131" s="2" t="s">
        <v>82</v>
      </c>
      <c r="B131" s="2">
        <v>752</v>
      </c>
      <c r="C131" s="1" t="s">
        <v>9</v>
      </c>
      <c r="D131" s="1" t="s">
        <v>7</v>
      </c>
      <c r="E131" s="31" t="s">
        <v>59</v>
      </c>
      <c r="F131" s="1" t="s">
        <v>44</v>
      </c>
      <c r="G131" s="11"/>
      <c r="H131" s="3">
        <v>8074.9</v>
      </c>
      <c r="I131" s="3">
        <v>0</v>
      </c>
    </row>
    <row r="132" spans="1:9" ht="69.75" customHeight="1">
      <c r="A132" s="39" t="s">
        <v>75</v>
      </c>
      <c r="B132" s="2">
        <v>752</v>
      </c>
      <c r="C132" s="1" t="s">
        <v>9</v>
      </c>
      <c r="D132" s="1" t="s">
        <v>7</v>
      </c>
      <c r="E132" s="31" t="s">
        <v>59</v>
      </c>
      <c r="F132" s="1" t="s">
        <v>45</v>
      </c>
      <c r="G132" s="11"/>
      <c r="H132" s="3">
        <v>725.3</v>
      </c>
      <c r="I132" s="3">
        <v>0</v>
      </c>
    </row>
    <row r="133" spans="1:9" ht="60.75" customHeight="1">
      <c r="A133" s="18" t="s">
        <v>49</v>
      </c>
      <c r="B133" s="2">
        <v>752</v>
      </c>
      <c r="C133" s="1" t="s">
        <v>9</v>
      </c>
      <c r="D133" s="1" t="s">
        <v>7</v>
      </c>
      <c r="E133" s="31" t="s">
        <v>59</v>
      </c>
      <c r="F133" s="1" t="s">
        <v>50</v>
      </c>
      <c r="G133" s="11"/>
      <c r="H133" s="3">
        <v>43624</v>
      </c>
      <c r="I133" s="3">
        <v>0</v>
      </c>
    </row>
    <row r="134" spans="1:9" ht="110.25">
      <c r="A134" s="50" t="s">
        <v>134</v>
      </c>
      <c r="B134" s="2">
        <v>752</v>
      </c>
      <c r="C134" s="1" t="s">
        <v>9</v>
      </c>
      <c r="D134" s="1" t="s">
        <v>7</v>
      </c>
      <c r="E134" s="31" t="s">
        <v>133</v>
      </c>
      <c r="F134" s="1"/>
      <c r="G134" s="11"/>
      <c r="H134" s="3">
        <f>H135</f>
        <v>50</v>
      </c>
      <c r="I134" s="3">
        <f>I135</f>
        <v>50</v>
      </c>
    </row>
    <row r="135" spans="1:9" ht="70.5" customHeight="1">
      <c r="A135" s="39" t="s">
        <v>75</v>
      </c>
      <c r="B135" s="2">
        <v>752</v>
      </c>
      <c r="C135" s="1" t="s">
        <v>9</v>
      </c>
      <c r="D135" s="1" t="s">
        <v>7</v>
      </c>
      <c r="E135" s="31" t="s">
        <v>133</v>
      </c>
      <c r="F135" s="1" t="s">
        <v>45</v>
      </c>
      <c r="G135" s="11"/>
      <c r="H135" s="3">
        <v>50</v>
      </c>
      <c r="I135" s="3">
        <v>50</v>
      </c>
    </row>
    <row r="136" spans="1:9" ht="126">
      <c r="A136" s="49" t="s">
        <v>132</v>
      </c>
      <c r="B136" s="2">
        <v>752</v>
      </c>
      <c r="C136" s="1" t="s">
        <v>9</v>
      </c>
      <c r="D136" s="1" t="s">
        <v>7</v>
      </c>
      <c r="E136" s="31" t="s">
        <v>131</v>
      </c>
      <c r="F136" s="1"/>
      <c r="G136" s="11"/>
      <c r="H136" s="3">
        <f>H137</f>
        <v>100</v>
      </c>
      <c r="I136" s="3">
        <f>I137</f>
        <v>100</v>
      </c>
    </row>
    <row r="137" spans="1:9" ht="63">
      <c r="A137" s="18" t="s">
        <v>49</v>
      </c>
      <c r="B137" s="2">
        <v>752</v>
      </c>
      <c r="C137" s="1" t="s">
        <v>9</v>
      </c>
      <c r="D137" s="1" t="s">
        <v>7</v>
      </c>
      <c r="E137" s="31" t="s">
        <v>131</v>
      </c>
      <c r="F137" s="1" t="s">
        <v>50</v>
      </c>
      <c r="G137" s="11"/>
      <c r="H137" s="3">
        <v>100</v>
      </c>
      <c r="I137" s="3">
        <v>100</v>
      </c>
    </row>
    <row r="138" spans="1:9" ht="47.25">
      <c r="A138" s="38" t="s">
        <v>46</v>
      </c>
      <c r="B138" s="2">
        <v>752</v>
      </c>
      <c r="C138" s="1" t="s">
        <v>9</v>
      </c>
      <c r="D138" s="1" t="s">
        <v>7</v>
      </c>
      <c r="E138" s="31" t="s">
        <v>58</v>
      </c>
      <c r="F138" s="1"/>
      <c r="G138" s="11"/>
      <c r="H138" s="3">
        <f>H139+H140</f>
        <v>0</v>
      </c>
      <c r="I138" s="3">
        <f>I139+I140</f>
        <v>8800.199999999999</v>
      </c>
    </row>
    <row r="139" spans="1:9" ht="141.75">
      <c r="A139" s="2" t="s">
        <v>82</v>
      </c>
      <c r="B139" s="2">
        <v>752</v>
      </c>
      <c r="C139" s="1" t="s">
        <v>9</v>
      </c>
      <c r="D139" s="1" t="s">
        <v>7</v>
      </c>
      <c r="E139" s="31" t="s">
        <v>58</v>
      </c>
      <c r="F139" s="1" t="s">
        <v>44</v>
      </c>
      <c r="G139" s="11"/>
      <c r="H139" s="3">
        <v>0</v>
      </c>
      <c r="I139" s="3">
        <v>8074.9</v>
      </c>
    </row>
    <row r="140" spans="1:9" ht="63">
      <c r="A140" s="39" t="s">
        <v>75</v>
      </c>
      <c r="B140" s="2">
        <v>752</v>
      </c>
      <c r="C140" s="1" t="s">
        <v>9</v>
      </c>
      <c r="D140" s="1" t="s">
        <v>7</v>
      </c>
      <c r="E140" s="31" t="s">
        <v>58</v>
      </c>
      <c r="F140" s="1" t="s">
        <v>45</v>
      </c>
      <c r="G140" s="11"/>
      <c r="H140" s="3">
        <v>0</v>
      </c>
      <c r="I140" s="3">
        <v>725.3</v>
      </c>
    </row>
    <row r="141" spans="1:9" ht="13.5" customHeight="1">
      <c r="A141" s="2" t="s">
        <v>70</v>
      </c>
      <c r="B141" s="2">
        <v>752</v>
      </c>
      <c r="C141" s="1" t="s">
        <v>9</v>
      </c>
      <c r="D141" s="1" t="s">
        <v>9</v>
      </c>
      <c r="E141" s="1"/>
      <c r="F141" s="1"/>
      <c r="G141" s="3" t="e">
        <f>#REF!+#REF!+#REF!+#REF!+#REF!+#REF!+#REF!</f>
        <v>#REF!</v>
      </c>
      <c r="H141" s="3">
        <f>H145+H142</f>
        <v>10897.9</v>
      </c>
      <c r="I141" s="3">
        <f>I145+I142</f>
        <v>10897.9</v>
      </c>
    </row>
    <row r="142" spans="1:9" ht="45" customHeight="1">
      <c r="A142" s="18" t="s">
        <v>100</v>
      </c>
      <c r="B142" s="2">
        <v>752</v>
      </c>
      <c r="C142" s="1" t="s">
        <v>9</v>
      </c>
      <c r="D142" s="1" t="s">
        <v>9</v>
      </c>
      <c r="E142" s="31" t="s">
        <v>65</v>
      </c>
      <c r="F142" s="1"/>
      <c r="G142" s="11"/>
      <c r="H142" s="12">
        <f>H143+H144</f>
        <v>10897.9</v>
      </c>
      <c r="I142" s="12">
        <f>I143+I144</f>
        <v>0</v>
      </c>
    </row>
    <row r="143" spans="1:9" ht="126.75" customHeight="1">
      <c r="A143" s="2" t="s">
        <v>82</v>
      </c>
      <c r="B143" s="2">
        <v>752</v>
      </c>
      <c r="C143" s="1" t="s">
        <v>9</v>
      </c>
      <c r="D143" s="1" t="s">
        <v>9</v>
      </c>
      <c r="E143" s="31" t="s">
        <v>65</v>
      </c>
      <c r="F143" s="1" t="s">
        <v>44</v>
      </c>
      <c r="G143" s="11"/>
      <c r="H143" s="12">
        <v>9000</v>
      </c>
      <c r="I143" s="12">
        <v>0</v>
      </c>
    </row>
    <row r="144" spans="1:9" ht="45" customHeight="1">
      <c r="A144" s="2" t="s">
        <v>75</v>
      </c>
      <c r="B144" s="2">
        <v>752</v>
      </c>
      <c r="C144" s="1" t="s">
        <v>9</v>
      </c>
      <c r="D144" s="1" t="s">
        <v>9</v>
      </c>
      <c r="E144" s="31" t="s">
        <v>65</v>
      </c>
      <c r="F144" s="1" t="s">
        <v>45</v>
      </c>
      <c r="G144" s="11"/>
      <c r="H144" s="12">
        <v>1897.9</v>
      </c>
      <c r="I144" s="12">
        <v>0</v>
      </c>
    </row>
    <row r="145" spans="1:9" ht="36.75" customHeight="1">
      <c r="A145" s="38" t="s">
        <v>46</v>
      </c>
      <c r="B145" s="2">
        <v>752</v>
      </c>
      <c r="C145" s="1" t="s">
        <v>9</v>
      </c>
      <c r="D145" s="1" t="s">
        <v>9</v>
      </c>
      <c r="E145" s="31" t="s">
        <v>58</v>
      </c>
      <c r="F145" s="1"/>
      <c r="G145" s="11"/>
      <c r="H145" s="12">
        <f>H147+H146</f>
        <v>0</v>
      </c>
      <c r="I145" s="12">
        <f>I147+I146</f>
        <v>10897.9</v>
      </c>
    </row>
    <row r="146" spans="1:9" ht="141.75">
      <c r="A146" s="2" t="s">
        <v>82</v>
      </c>
      <c r="B146" s="2">
        <v>752</v>
      </c>
      <c r="C146" s="1" t="s">
        <v>9</v>
      </c>
      <c r="D146" s="1" t="s">
        <v>9</v>
      </c>
      <c r="E146" s="31" t="s">
        <v>58</v>
      </c>
      <c r="F146" s="1" t="s">
        <v>44</v>
      </c>
      <c r="G146" s="11"/>
      <c r="H146" s="12">
        <v>0</v>
      </c>
      <c r="I146" s="12">
        <v>9000</v>
      </c>
    </row>
    <row r="147" spans="1:10" ht="63">
      <c r="A147" s="2" t="s">
        <v>75</v>
      </c>
      <c r="B147" s="2">
        <v>752</v>
      </c>
      <c r="C147" s="1" t="s">
        <v>9</v>
      </c>
      <c r="D147" s="1" t="s">
        <v>9</v>
      </c>
      <c r="E147" s="31" t="s">
        <v>58</v>
      </c>
      <c r="F147" s="1" t="s">
        <v>45</v>
      </c>
      <c r="G147" s="11"/>
      <c r="H147" s="12">
        <v>0</v>
      </c>
      <c r="I147" s="12">
        <v>1897.9</v>
      </c>
      <c r="J147" t="s">
        <v>84</v>
      </c>
    </row>
    <row r="148" spans="1:9" ht="31.5">
      <c r="A148" s="18" t="s">
        <v>126</v>
      </c>
      <c r="B148" s="2">
        <v>752</v>
      </c>
      <c r="C148" s="1" t="s">
        <v>9</v>
      </c>
      <c r="D148" s="1" t="s">
        <v>19</v>
      </c>
      <c r="E148" s="31"/>
      <c r="F148" s="1"/>
      <c r="G148" s="11"/>
      <c r="H148" s="12">
        <f>H149+H151</f>
        <v>16581.9</v>
      </c>
      <c r="I148" s="12">
        <f>I149+I151</f>
        <v>11731.9</v>
      </c>
    </row>
    <row r="149" spans="1:9" ht="94.5">
      <c r="A149" s="45" t="s">
        <v>121</v>
      </c>
      <c r="B149" s="2">
        <v>752</v>
      </c>
      <c r="C149" s="1" t="s">
        <v>9</v>
      </c>
      <c r="D149" s="1" t="s">
        <v>19</v>
      </c>
      <c r="E149" s="31" t="s">
        <v>120</v>
      </c>
      <c r="F149" s="1"/>
      <c r="G149" s="11"/>
      <c r="H149" s="12">
        <f>H150</f>
        <v>11731.9</v>
      </c>
      <c r="I149" s="12">
        <f>I150</f>
        <v>11731.9</v>
      </c>
    </row>
    <row r="150" spans="1:9" ht="63">
      <c r="A150" s="2" t="s">
        <v>75</v>
      </c>
      <c r="B150" s="2">
        <v>752</v>
      </c>
      <c r="C150" s="1" t="s">
        <v>9</v>
      </c>
      <c r="D150" s="1" t="s">
        <v>19</v>
      </c>
      <c r="E150" s="31" t="s">
        <v>120</v>
      </c>
      <c r="F150" s="1" t="s">
        <v>45</v>
      </c>
      <c r="G150" s="11"/>
      <c r="H150" s="12">
        <v>11731.9</v>
      </c>
      <c r="I150" s="12">
        <v>11731.9</v>
      </c>
    </row>
    <row r="151" spans="1:9" ht="47.25">
      <c r="A151" s="18" t="s">
        <v>100</v>
      </c>
      <c r="B151" s="2">
        <v>752</v>
      </c>
      <c r="C151" s="1" t="s">
        <v>9</v>
      </c>
      <c r="D151" s="1" t="s">
        <v>19</v>
      </c>
      <c r="E151" s="31" t="s">
        <v>65</v>
      </c>
      <c r="F151" s="1"/>
      <c r="G151" s="11"/>
      <c r="H151" s="12">
        <f>H152</f>
        <v>4850</v>
      </c>
      <c r="I151" s="12">
        <f>I152</f>
        <v>0</v>
      </c>
    </row>
    <row r="152" spans="1:9" ht="63">
      <c r="A152" s="18" t="s">
        <v>49</v>
      </c>
      <c r="B152" s="2">
        <v>752</v>
      </c>
      <c r="C152" s="1" t="s">
        <v>9</v>
      </c>
      <c r="D152" s="1" t="s">
        <v>19</v>
      </c>
      <c r="E152" s="31" t="s">
        <v>65</v>
      </c>
      <c r="F152" s="1" t="s">
        <v>50</v>
      </c>
      <c r="G152" s="11"/>
      <c r="H152" s="12">
        <v>4850</v>
      </c>
      <c r="I152" s="12">
        <v>0</v>
      </c>
    </row>
    <row r="153" spans="1:9" ht="13.5" customHeight="1">
      <c r="A153" s="4" t="s">
        <v>37</v>
      </c>
      <c r="B153" s="2">
        <v>752</v>
      </c>
      <c r="C153" s="5" t="s">
        <v>20</v>
      </c>
      <c r="D153" s="5"/>
      <c r="E153" s="5"/>
      <c r="F153" s="5"/>
      <c r="G153" s="10" t="e">
        <f>G154</f>
        <v>#REF!</v>
      </c>
      <c r="H153" s="10">
        <f>H154</f>
        <v>202407.8</v>
      </c>
      <c r="I153" s="10">
        <f>I154</f>
        <v>56570.3</v>
      </c>
    </row>
    <row r="154" spans="1:9" ht="15" customHeight="1">
      <c r="A154" s="2" t="s">
        <v>21</v>
      </c>
      <c r="B154" s="2">
        <v>752</v>
      </c>
      <c r="C154" s="1" t="s">
        <v>20</v>
      </c>
      <c r="D154" s="1" t="s">
        <v>5</v>
      </c>
      <c r="E154" s="1"/>
      <c r="F154" s="1"/>
      <c r="G154" s="3" t="e">
        <f>#REF!+#REF!+#REF!+#REF!+#REF!</f>
        <v>#REF!</v>
      </c>
      <c r="H154" s="3">
        <f>H155+H162+H159</f>
        <v>202407.8</v>
      </c>
      <c r="I154" s="3">
        <f>I155+I162+I159</f>
        <v>56570.3</v>
      </c>
    </row>
    <row r="155" spans="1:9" ht="93" customHeight="1">
      <c r="A155" s="2" t="s">
        <v>101</v>
      </c>
      <c r="B155" s="2">
        <v>752</v>
      </c>
      <c r="C155" s="1" t="s">
        <v>20</v>
      </c>
      <c r="D155" s="1" t="s">
        <v>5</v>
      </c>
      <c r="E155" s="31" t="s">
        <v>64</v>
      </c>
      <c r="F155" s="1"/>
      <c r="G155" s="3" t="e">
        <f>#REF!</f>
        <v>#REF!</v>
      </c>
      <c r="H155" s="3">
        <f>H156+H157+H158</f>
        <v>81199.8</v>
      </c>
      <c r="I155" s="3">
        <f>I156+I157+I158</f>
        <v>0</v>
      </c>
    </row>
    <row r="156" spans="1:9" ht="123.75" customHeight="1">
      <c r="A156" s="2" t="s">
        <v>82</v>
      </c>
      <c r="B156" s="2">
        <v>752</v>
      </c>
      <c r="C156" s="1" t="s">
        <v>20</v>
      </c>
      <c r="D156" s="1" t="s">
        <v>5</v>
      </c>
      <c r="E156" s="31" t="s">
        <v>64</v>
      </c>
      <c r="F156" s="1" t="s">
        <v>44</v>
      </c>
      <c r="G156" s="11"/>
      <c r="H156" s="3">
        <v>21043.4</v>
      </c>
      <c r="I156" s="3">
        <v>0</v>
      </c>
    </row>
    <row r="157" spans="1:9" ht="63">
      <c r="A157" s="39" t="s">
        <v>75</v>
      </c>
      <c r="B157" s="2">
        <v>752</v>
      </c>
      <c r="C157" s="1" t="s">
        <v>20</v>
      </c>
      <c r="D157" s="1" t="s">
        <v>5</v>
      </c>
      <c r="E157" s="31" t="s">
        <v>64</v>
      </c>
      <c r="F157" s="1" t="s">
        <v>45</v>
      </c>
      <c r="G157" s="11"/>
      <c r="H157" s="3">
        <v>24000</v>
      </c>
      <c r="I157" s="3">
        <v>0</v>
      </c>
    </row>
    <row r="158" spans="1:9" ht="62.25" customHeight="1">
      <c r="A158" s="18" t="s">
        <v>49</v>
      </c>
      <c r="B158" s="2">
        <v>752</v>
      </c>
      <c r="C158" s="1" t="s">
        <v>20</v>
      </c>
      <c r="D158" s="1" t="s">
        <v>5</v>
      </c>
      <c r="E158" s="31" t="s">
        <v>64</v>
      </c>
      <c r="F158" s="1" t="s">
        <v>50</v>
      </c>
      <c r="G158" s="11"/>
      <c r="H158" s="3">
        <v>36156.4</v>
      </c>
      <c r="I158" s="3">
        <v>0</v>
      </c>
    </row>
    <row r="159" spans="1:9" ht="126">
      <c r="A159" s="49" t="s">
        <v>132</v>
      </c>
      <c r="B159" s="2">
        <v>752</v>
      </c>
      <c r="C159" s="1" t="s">
        <v>20</v>
      </c>
      <c r="D159" s="1" t="s">
        <v>5</v>
      </c>
      <c r="E159" s="31" t="s">
        <v>131</v>
      </c>
      <c r="F159" s="1"/>
      <c r="G159" s="11"/>
      <c r="H159" s="3">
        <f>H160+H161</f>
        <v>500</v>
      </c>
      <c r="I159" s="3">
        <f>I160+I161</f>
        <v>500</v>
      </c>
    </row>
    <row r="160" spans="1:9" ht="63">
      <c r="A160" s="39" t="s">
        <v>75</v>
      </c>
      <c r="B160" s="2">
        <v>752</v>
      </c>
      <c r="C160" s="1" t="s">
        <v>20</v>
      </c>
      <c r="D160" s="1" t="s">
        <v>5</v>
      </c>
      <c r="E160" s="31" t="s">
        <v>131</v>
      </c>
      <c r="F160" s="1" t="s">
        <v>45</v>
      </c>
      <c r="G160" s="11"/>
      <c r="H160" s="3">
        <v>200</v>
      </c>
      <c r="I160" s="3">
        <v>200</v>
      </c>
    </row>
    <row r="161" spans="1:9" ht="63">
      <c r="A161" s="18" t="s">
        <v>49</v>
      </c>
      <c r="B161" s="2">
        <v>752</v>
      </c>
      <c r="C161" s="1" t="s">
        <v>20</v>
      </c>
      <c r="D161" s="1" t="s">
        <v>5</v>
      </c>
      <c r="E161" s="31" t="s">
        <v>131</v>
      </c>
      <c r="F161" s="1" t="s">
        <v>50</v>
      </c>
      <c r="G161" s="11"/>
      <c r="H161" s="3">
        <v>300</v>
      </c>
      <c r="I161" s="3">
        <v>300</v>
      </c>
    </row>
    <row r="162" spans="1:9" ht="30" customHeight="1">
      <c r="A162" s="2" t="s">
        <v>46</v>
      </c>
      <c r="B162" s="2">
        <v>752</v>
      </c>
      <c r="C162" s="1" t="s">
        <v>20</v>
      </c>
      <c r="D162" s="1" t="s">
        <v>5</v>
      </c>
      <c r="E162" s="31" t="s">
        <v>58</v>
      </c>
      <c r="F162" s="1"/>
      <c r="G162" s="11"/>
      <c r="H162" s="3">
        <f>H164+H163+H165</f>
        <v>120708</v>
      </c>
      <c r="I162" s="3">
        <f>I164+I163+I165</f>
        <v>56070.3</v>
      </c>
    </row>
    <row r="163" spans="1:9" ht="63">
      <c r="A163" s="39" t="s">
        <v>75</v>
      </c>
      <c r="B163" s="2">
        <v>752</v>
      </c>
      <c r="C163" s="1" t="s">
        <v>20</v>
      </c>
      <c r="D163" s="1" t="s">
        <v>5</v>
      </c>
      <c r="E163" s="31" t="s">
        <v>58</v>
      </c>
      <c r="F163" s="1" t="s">
        <v>45</v>
      </c>
      <c r="G163" s="11"/>
      <c r="H163" s="3">
        <v>0</v>
      </c>
      <c r="I163" s="3">
        <v>23545.3</v>
      </c>
    </row>
    <row r="164" spans="1:9" ht="63">
      <c r="A164" s="2" t="s">
        <v>90</v>
      </c>
      <c r="B164" s="2">
        <v>752</v>
      </c>
      <c r="C164" s="1" t="s">
        <v>20</v>
      </c>
      <c r="D164" s="1" t="s">
        <v>5</v>
      </c>
      <c r="E164" s="31" t="s">
        <v>58</v>
      </c>
      <c r="F164" s="1" t="s">
        <v>66</v>
      </c>
      <c r="G164" s="11"/>
      <c r="H164" s="3">
        <v>120708</v>
      </c>
      <c r="I164" s="3">
        <v>0</v>
      </c>
    </row>
    <row r="165" spans="1:9" ht="63">
      <c r="A165" s="18" t="s">
        <v>49</v>
      </c>
      <c r="B165" s="2">
        <v>752</v>
      </c>
      <c r="C165" s="1" t="s">
        <v>20</v>
      </c>
      <c r="D165" s="1" t="s">
        <v>5</v>
      </c>
      <c r="E165" s="31" t="s">
        <v>58</v>
      </c>
      <c r="F165" s="1" t="s">
        <v>50</v>
      </c>
      <c r="G165" s="11"/>
      <c r="H165" s="3">
        <v>0</v>
      </c>
      <c r="I165" s="3">
        <v>32525</v>
      </c>
    </row>
    <row r="166" spans="1:9" ht="15" customHeight="1">
      <c r="A166" s="4" t="s">
        <v>22</v>
      </c>
      <c r="B166" s="2">
        <v>752</v>
      </c>
      <c r="C166" s="5" t="s">
        <v>23</v>
      </c>
      <c r="D166" s="5"/>
      <c r="E166" s="5"/>
      <c r="F166" s="5"/>
      <c r="G166" s="10" t="e">
        <f>G167+#REF!+G174</f>
        <v>#REF!</v>
      </c>
      <c r="H166" s="10">
        <f>H167+H170+H174+H182</f>
        <v>89240.6</v>
      </c>
      <c r="I166" s="10">
        <f>I167+I170+I174+I182</f>
        <v>95048.90000000001</v>
      </c>
    </row>
    <row r="167" spans="1:9" ht="18" customHeight="1">
      <c r="A167" s="2" t="s">
        <v>33</v>
      </c>
      <c r="B167" s="2">
        <v>752</v>
      </c>
      <c r="C167" s="1" t="s">
        <v>23</v>
      </c>
      <c r="D167" s="1" t="s">
        <v>5</v>
      </c>
      <c r="E167" s="1"/>
      <c r="F167" s="1"/>
      <c r="G167" s="3" t="e">
        <f>G168</f>
        <v>#REF!</v>
      </c>
      <c r="H167" s="3">
        <f>H168</f>
        <v>0</v>
      </c>
      <c r="I167" s="3">
        <f>I168</f>
        <v>5800</v>
      </c>
    </row>
    <row r="168" spans="1:9" ht="31.5" customHeight="1">
      <c r="A168" s="2" t="s">
        <v>46</v>
      </c>
      <c r="B168" s="2">
        <v>752</v>
      </c>
      <c r="C168" s="1" t="s">
        <v>23</v>
      </c>
      <c r="D168" s="1" t="s">
        <v>5</v>
      </c>
      <c r="E168" s="31" t="s">
        <v>58</v>
      </c>
      <c r="F168" s="1"/>
      <c r="G168" s="3" t="e">
        <f>#REF!</f>
        <v>#REF!</v>
      </c>
      <c r="H168" s="3">
        <f>H169</f>
        <v>0</v>
      </c>
      <c r="I168" s="3">
        <f>I169</f>
        <v>5800</v>
      </c>
    </row>
    <row r="169" spans="1:9" ht="31.5" customHeight="1">
      <c r="A169" s="2" t="s">
        <v>52</v>
      </c>
      <c r="B169" s="2">
        <v>752</v>
      </c>
      <c r="C169" s="1" t="s">
        <v>23</v>
      </c>
      <c r="D169" s="1" t="s">
        <v>5</v>
      </c>
      <c r="E169" s="31" t="s">
        <v>58</v>
      </c>
      <c r="F169" s="1" t="s">
        <v>51</v>
      </c>
      <c r="G169" s="11"/>
      <c r="H169" s="3">
        <v>0</v>
      </c>
      <c r="I169" s="3">
        <v>5800</v>
      </c>
    </row>
    <row r="170" spans="1:9" ht="30" customHeight="1">
      <c r="A170" s="2" t="s">
        <v>63</v>
      </c>
      <c r="B170" s="2">
        <v>752</v>
      </c>
      <c r="C170" s="1" t="s">
        <v>23</v>
      </c>
      <c r="D170" s="1" t="s">
        <v>7</v>
      </c>
      <c r="E170" s="31"/>
      <c r="F170" s="1"/>
      <c r="G170" s="11"/>
      <c r="H170" s="3">
        <f>H171</f>
        <v>46200</v>
      </c>
      <c r="I170" s="3">
        <f>I171</f>
        <v>46208.3</v>
      </c>
    </row>
    <row r="171" spans="1:9" ht="30" customHeight="1">
      <c r="A171" s="2" t="s">
        <v>46</v>
      </c>
      <c r="B171" s="2">
        <v>752</v>
      </c>
      <c r="C171" s="1" t="s">
        <v>23</v>
      </c>
      <c r="D171" s="1" t="s">
        <v>7</v>
      </c>
      <c r="E171" s="31" t="s">
        <v>58</v>
      </c>
      <c r="F171" s="1"/>
      <c r="G171" s="11"/>
      <c r="H171" s="3">
        <f>H172+H173</f>
        <v>46200</v>
      </c>
      <c r="I171" s="3">
        <f>I172+I173</f>
        <v>46208.3</v>
      </c>
    </row>
    <row r="172" spans="1:9" ht="63">
      <c r="A172" s="2" t="s">
        <v>75</v>
      </c>
      <c r="B172" s="2">
        <v>752</v>
      </c>
      <c r="C172" s="1" t="s">
        <v>23</v>
      </c>
      <c r="D172" s="1" t="s">
        <v>7</v>
      </c>
      <c r="E172" s="31" t="s">
        <v>58</v>
      </c>
      <c r="F172" s="1" t="s">
        <v>45</v>
      </c>
      <c r="G172" s="3"/>
      <c r="H172" s="3">
        <v>600</v>
      </c>
      <c r="I172" s="3">
        <v>600</v>
      </c>
    </row>
    <row r="173" spans="1:9" ht="31.5">
      <c r="A173" s="2" t="s">
        <v>52</v>
      </c>
      <c r="B173" s="2">
        <v>752</v>
      </c>
      <c r="C173" s="1" t="s">
        <v>23</v>
      </c>
      <c r="D173" s="1" t="s">
        <v>7</v>
      </c>
      <c r="E173" s="31" t="s">
        <v>57</v>
      </c>
      <c r="F173" s="1" t="s">
        <v>51</v>
      </c>
      <c r="G173" s="11"/>
      <c r="H173" s="3">
        <v>45600</v>
      </c>
      <c r="I173" s="3">
        <v>45608.3</v>
      </c>
    </row>
    <row r="174" spans="1:9" ht="15.75">
      <c r="A174" s="6" t="s">
        <v>34</v>
      </c>
      <c r="B174" s="2">
        <v>752</v>
      </c>
      <c r="C174" s="1" t="s">
        <v>23</v>
      </c>
      <c r="D174" s="1" t="s">
        <v>8</v>
      </c>
      <c r="E174" s="1"/>
      <c r="F174" s="1"/>
      <c r="G174" s="3" t="e">
        <f>G177+#REF!</f>
        <v>#REF!</v>
      </c>
      <c r="H174" s="3">
        <f>H177+H175</f>
        <v>36169.90000000001</v>
      </c>
      <c r="I174" s="3">
        <f>I177+I175</f>
        <v>36169.90000000001</v>
      </c>
    </row>
    <row r="175" spans="1:9" ht="78.75">
      <c r="A175" s="6" t="s">
        <v>136</v>
      </c>
      <c r="B175" s="2">
        <v>752</v>
      </c>
      <c r="C175" s="1" t="s">
        <v>23</v>
      </c>
      <c r="D175" s="1" t="s">
        <v>8</v>
      </c>
      <c r="E175" s="31" t="s">
        <v>135</v>
      </c>
      <c r="F175" s="1"/>
      <c r="G175" s="3"/>
      <c r="H175" s="3">
        <f>H176</f>
        <v>2501.8</v>
      </c>
      <c r="I175" s="3">
        <f>I176</f>
        <v>2501.8</v>
      </c>
    </row>
    <row r="176" spans="1:9" ht="31.5">
      <c r="A176" s="2" t="s">
        <v>52</v>
      </c>
      <c r="B176" s="2">
        <v>752</v>
      </c>
      <c r="C176" s="1" t="s">
        <v>23</v>
      </c>
      <c r="D176" s="1" t="s">
        <v>8</v>
      </c>
      <c r="E176" s="31" t="s">
        <v>135</v>
      </c>
      <c r="F176" s="1" t="s">
        <v>51</v>
      </c>
      <c r="G176" s="3"/>
      <c r="H176" s="3">
        <v>2501.8</v>
      </c>
      <c r="I176" s="3">
        <v>2501.8</v>
      </c>
    </row>
    <row r="177" spans="1:9" ht="39.75" customHeight="1">
      <c r="A177" s="2" t="s">
        <v>46</v>
      </c>
      <c r="B177" s="2">
        <v>752</v>
      </c>
      <c r="C177" s="1" t="s">
        <v>23</v>
      </c>
      <c r="D177" s="1" t="s">
        <v>8</v>
      </c>
      <c r="E177" s="31" t="s">
        <v>58</v>
      </c>
      <c r="F177" s="1"/>
      <c r="G177" s="3" t="e">
        <f>#REF!</f>
        <v>#REF!</v>
      </c>
      <c r="H177" s="3">
        <f>H179+H180+H178+H181</f>
        <v>33668.100000000006</v>
      </c>
      <c r="I177" s="3">
        <f>I179+I180+I178+I181</f>
        <v>33668.100000000006</v>
      </c>
    </row>
    <row r="178" spans="1:9" ht="141.75">
      <c r="A178" s="39" t="s">
        <v>82</v>
      </c>
      <c r="B178" s="2">
        <v>752</v>
      </c>
      <c r="C178" s="1" t="s">
        <v>23</v>
      </c>
      <c r="D178" s="1" t="s">
        <v>8</v>
      </c>
      <c r="E178" s="31" t="s">
        <v>58</v>
      </c>
      <c r="F178" s="1" t="s">
        <v>44</v>
      </c>
      <c r="G178" s="3"/>
      <c r="H178" s="3">
        <v>77.3</v>
      </c>
      <c r="I178" s="3">
        <v>77.3</v>
      </c>
    </row>
    <row r="179" spans="1:9" ht="63">
      <c r="A179" s="2" t="s">
        <v>75</v>
      </c>
      <c r="B179" s="2">
        <v>752</v>
      </c>
      <c r="C179" s="1" t="s">
        <v>23</v>
      </c>
      <c r="D179" s="1" t="s">
        <v>8</v>
      </c>
      <c r="E179" s="31" t="s">
        <v>58</v>
      </c>
      <c r="F179" s="1" t="s">
        <v>45</v>
      </c>
      <c r="G179" s="3"/>
      <c r="H179" s="3">
        <v>742.9</v>
      </c>
      <c r="I179" s="3">
        <v>742.9</v>
      </c>
    </row>
    <row r="180" spans="1:9" ht="31.5">
      <c r="A180" s="2" t="s">
        <v>52</v>
      </c>
      <c r="B180" s="2">
        <v>752</v>
      </c>
      <c r="C180" s="1" t="s">
        <v>23</v>
      </c>
      <c r="D180" s="1" t="s">
        <v>8</v>
      </c>
      <c r="E180" s="31" t="s">
        <v>58</v>
      </c>
      <c r="F180" s="1" t="s">
        <v>51</v>
      </c>
      <c r="G180" s="1"/>
      <c r="H180" s="1" t="s">
        <v>125</v>
      </c>
      <c r="I180" s="1" t="s">
        <v>125</v>
      </c>
    </row>
    <row r="181" spans="1:9" ht="21" customHeight="1">
      <c r="A181" s="2" t="s">
        <v>47</v>
      </c>
      <c r="B181" s="2">
        <v>752</v>
      </c>
      <c r="C181" s="1" t="s">
        <v>23</v>
      </c>
      <c r="D181" s="1" t="s">
        <v>8</v>
      </c>
      <c r="E181" s="31" t="s">
        <v>58</v>
      </c>
      <c r="F181" s="1" t="s">
        <v>48</v>
      </c>
      <c r="G181" s="1"/>
      <c r="H181" s="1" t="s">
        <v>127</v>
      </c>
      <c r="I181" s="1" t="s">
        <v>127</v>
      </c>
    </row>
    <row r="182" spans="1:9" ht="30" customHeight="1">
      <c r="A182" s="39" t="s">
        <v>83</v>
      </c>
      <c r="B182" s="2">
        <v>752</v>
      </c>
      <c r="C182" s="1" t="s">
        <v>23</v>
      </c>
      <c r="D182" s="1" t="s">
        <v>31</v>
      </c>
      <c r="E182" s="31"/>
      <c r="F182" s="1"/>
      <c r="G182" s="1"/>
      <c r="H182" s="3">
        <f>H183</f>
        <v>6870.7</v>
      </c>
      <c r="I182" s="3">
        <f>I183</f>
        <v>6870.7</v>
      </c>
    </row>
    <row r="183" spans="1:9" ht="63">
      <c r="A183" s="2" t="s">
        <v>42</v>
      </c>
      <c r="B183" s="2">
        <v>752</v>
      </c>
      <c r="C183" s="1" t="s">
        <v>23</v>
      </c>
      <c r="D183" s="1" t="s">
        <v>31</v>
      </c>
      <c r="E183" s="31" t="s">
        <v>62</v>
      </c>
      <c r="F183" s="1"/>
      <c r="G183" s="1"/>
      <c r="H183" s="3">
        <f>H184+H185</f>
        <v>6870.7</v>
      </c>
      <c r="I183" s="3">
        <f>I184+I185</f>
        <v>6870.7</v>
      </c>
    </row>
    <row r="184" spans="1:9" ht="141.75">
      <c r="A184" s="39" t="s">
        <v>82</v>
      </c>
      <c r="B184" s="2">
        <v>752</v>
      </c>
      <c r="C184" s="1" t="s">
        <v>23</v>
      </c>
      <c r="D184" s="1" t="s">
        <v>31</v>
      </c>
      <c r="E184" s="31" t="s">
        <v>62</v>
      </c>
      <c r="F184" s="1" t="s">
        <v>44</v>
      </c>
      <c r="G184" s="1"/>
      <c r="H184" s="3">
        <v>6268.4</v>
      </c>
      <c r="I184" s="3">
        <v>6268.4</v>
      </c>
    </row>
    <row r="185" spans="1:9" ht="63">
      <c r="A185" s="39" t="s">
        <v>75</v>
      </c>
      <c r="B185" s="2">
        <v>752</v>
      </c>
      <c r="C185" s="1" t="s">
        <v>23</v>
      </c>
      <c r="D185" s="1" t="s">
        <v>31</v>
      </c>
      <c r="E185" s="31" t="s">
        <v>62</v>
      </c>
      <c r="F185" s="1" t="s">
        <v>45</v>
      </c>
      <c r="G185" s="1"/>
      <c r="H185" s="3">
        <v>602.3</v>
      </c>
      <c r="I185" s="3">
        <v>602.3</v>
      </c>
    </row>
    <row r="186" spans="1:9" ht="15.75">
      <c r="A186" s="7" t="s">
        <v>32</v>
      </c>
      <c r="B186" s="4">
        <v>752</v>
      </c>
      <c r="C186" s="5" t="s">
        <v>25</v>
      </c>
      <c r="D186" s="5"/>
      <c r="E186" s="5"/>
      <c r="F186" s="5"/>
      <c r="G186" s="10" t="e">
        <f>G190</f>
        <v>#REF!</v>
      </c>
      <c r="H186" s="10">
        <f>H187+H190</f>
        <v>133431.1</v>
      </c>
      <c r="I186" s="10">
        <f>I187+I190</f>
        <v>22552.6</v>
      </c>
    </row>
    <row r="187" spans="1:9" ht="15.75">
      <c r="A187" s="6" t="s">
        <v>77</v>
      </c>
      <c r="B187" s="2">
        <v>752</v>
      </c>
      <c r="C187" s="1" t="s">
        <v>25</v>
      </c>
      <c r="D187" s="1" t="s">
        <v>5</v>
      </c>
      <c r="E187" s="5"/>
      <c r="F187" s="5"/>
      <c r="G187" s="10"/>
      <c r="H187" s="3">
        <f>+H188</f>
        <v>22097.6</v>
      </c>
      <c r="I187" s="3">
        <f>+I188</f>
        <v>22097.6</v>
      </c>
    </row>
    <row r="188" spans="1:9" ht="94.5">
      <c r="A188" s="47" t="s">
        <v>123</v>
      </c>
      <c r="B188" s="2">
        <v>752</v>
      </c>
      <c r="C188" s="1" t="s">
        <v>25</v>
      </c>
      <c r="D188" s="1" t="s">
        <v>5</v>
      </c>
      <c r="E188" s="31" t="s">
        <v>122</v>
      </c>
      <c r="F188" s="5"/>
      <c r="G188" s="10"/>
      <c r="H188" s="3">
        <f>H189</f>
        <v>22097.6</v>
      </c>
      <c r="I188" s="3">
        <f>I189</f>
        <v>22097.6</v>
      </c>
    </row>
    <row r="189" spans="1:9" ht="63">
      <c r="A189" s="18" t="s">
        <v>49</v>
      </c>
      <c r="B189" s="2">
        <v>752</v>
      </c>
      <c r="C189" s="1" t="s">
        <v>25</v>
      </c>
      <c r="D189" s="1" t="s">
        <v>5</v>
      </c>
      <c r="E189" s="31" t="s">
        <v>122</v>
      </c>
      <c r="F189" s="1" t="s">
        <v>50</v>
      </c>
      <c r="G189" s="10"/>
      <c r="H189" s="3">
        <v>22097.6</v>
      </c>
      <c r="I189" s="3">
        <v>22097.6</v>
      </c>
    </row>
    <row r="190" spans="1:9" ht="15" customHeight="1">
      <c r="A190" s="6" t="s">
        <v>38</v>
      </c>
      <c r="B190" s="2">
        <v>752</v>
      </c>
      <c r="C190" s="1" t="s">
        <v>25</v>
      </c>
      <c r="D190" s="1" t="s">
        <v>6</v>
      </c>
      <c r="E190" s="31"/>
      <c r="F190" s="1"/>
      <c r="G190" s="3" t="e">
        <f>#REF!+#REF!</f>
        <v>#REF!</v>
      </c>
      <c r="H190" s="3">
        <f>H193+H191</f>
        <v>111333.5</v>
      </c>
      <c r="I190" s="3">
        <f>I193+I191</f>
        <v>455</v>
      </c>
    </row>
    <row r="191" spans="1:9" ht="94.5">
      <c r="A191" s="45" t="s">
        <v>138</v>
      </c>
      <c r="B191" s="2">
        <v>752</v>
      </c>
      <c r="C191" s="1" t="s">
        <v>25</v>
      </c>
      <c r="D191" s="1" t="s">
        <v>6</v>
      </c>
      <c r="E191" s="31" t="s">
        <v>137</v>
      </c>
      <c r="F191" s="1"/>
      <c r="G191" s="3"/>
      <c r="H191" s="3">
        <f>H192</f>
        <v>455</v>
      </c>
      <c r="I191" s="3">
        <f>I192</f>
        <v>455</v>
      </c>
    </row>
    <row r="192" spans="1:9" ht="63">
      <c r="A192" s="18" t="s">
        <v>49</v>
      </c>
      <c r="B192" s="2">
        <v>752</v>
      </c>
      <c r="C192" s="1" t="s">
        <v>25</v>
      </c>
      <c r="D192" s="1" t="s">
        <v>6</v>
      </c>
      <c r="E192" s="31" t="s">
        <v>137</v>
      </c>
      <c r="F192" s="1" t="s">
        <v>50</v>
      </c>
      <c r="G192" s="3"/>
      <c r="H192" s="3">
        <v>455</v>
      </c>
      <c r="I192" s="3">
        <v>455</v>
      </c>
    </row>
    <row r="193" spans="1:9" ht="94.5">
      <c r="A193" s="47" t="s">
        <v>123</v>
      </c>
      <c r="B193" s="2">
        <v>752</v>
      </c>
      <c r="C193" s="1" t="s">
        <v>25</v>
      </c>
      <c r="D193" s="1" t="s">
        <v>6</v>
      </c>
      <c r="E193" s="31" t="s">
        <v>122</v>
      </c>
      <c r="F193" s="1"/>
      <c r="G193" s="11"/>
      <c r="H193" s="13">
        <f>H194</f>
        <v>110878.5</v>
      </c>
      <c r="I193" s="13">
        <f>I194</f>
        <v>0</v>
      </c>
    </row>
    <row r="194" spans="1:9" ht="63">
      <c r="A194" s="18" t="s">
        <v>90</v>
      </c>
      <c r="B194" s="2">
        <v>752</v>
      </c>
      <c r="C194" s="1" t="s">
        <v>25</v>
      </c>
      <c r="D194" s="1" t="s">
        <v>6</v>
      </c>
      <c r="E194" s="31" t="s">
        <v>122</v>
      </c>
      <c r="F194" s="1" t="s">
        <v>66</v>
      </c>
      <c r="G194" s="11"/>
      <c r="H194" s="13">
        <v>110878.5</v>
      </c>
      <c r="I194" s="13">
        <v>0</v>
      </c>
    </row>
    <row r="195" spans="1:9" ht="31.5">
      <c r="A195" s="4" t="s">
        <v>39</v>
      </c>
      <c r="B195" s="2">
        <v>752</v>
      </c>
      <c r="C195" s="5" t="s">
        <v>24</v>
      </c>
      <c r="D195" s="5"/>
      <c r="E195" s="5"/>
      <c r="F195" s="5"/>
      <c r="G195" s="10" t="e">
        <f aca="true" t="shared" si="1" ref="G195:I196">G196</f>
        <v>#REF!</v>
      </c>
      <c r="H195" s="10">
        <f t="shared" si="1"/>
        <v>149.5</v>
      </c>
      <c r="I195" s="10">
        <f t="shared" si="1"/>
        <v>149.5</v>
      </c>
    </row>
    <row r="196" spans="1:9" ht="31.5">
      <c r="A196" s="2" t="s">
        <v>26</v>
      </c>
      <c r="B196" s="2">
        <v>752</v>
      </c>
      <c r="C196" s="1" t="s">
        <v>24</v>
      </c>
      <c r="D196" s="1" t="s">
        <v>6</v>
      </c>
      <c r="E196" s="1"/>
      <c r="F196" s="1"/>
      <c r="G196" s="3" t="e">
        <f t="shared" si="1"/>
        <v>#REF!</v>
      </c>
      <c r="H196" s="3">
        <f t="shared" si="1"/>
        <v>149.5</v>
      </c>
      <c r="I196" s="3">
        <f t="shared" si="1"/>
        <v>149.5</v>
      </c>
    </row>
    <row r="197" spans="1:9" ht="34.5" customHeight="1">
      <c r="A197" s="2" t="s">
        <v>46</v>
      </c>
      <c r="B197" s="2">
        <v>752</v>
      </c>
      <c r="C197" s="1" t="s">
        <v>24</v>
      </c>
      <c r="D197" s="1" t="s">
        <v>6</v>
      </c>
      <c r="E197" s="31" t="s">
        <v>57</v>
      </c>
      <c r="F197" s="1"/>
      <c r="G197" s="3" t="e">
        <f>#REF!</f>
        <v>#REF!</v>
      </c>
      <c r="H197" s="3">
        <f>H198</f>
        <v>149.5</v>
      </c>
      <c r="I197" s="3">
        <f>I198</f>
        <v>149.5</v>
      </c>
    </row>
    <row r="198" spans="1:9" ht="63">
      <c r="A198" s="18" t="s">
        <v>49</v>
      </c>
      <c r="B198" s="2">
        <v>752</v>
      </c>
      <c r="C198" s="1" t="s">
        <v>24</v>
      </c>
      <c r="D198" s="1" t="s">
        <v>6</v>
      </c>
      <c r="E198" s="31" t="s">
        <v>57</v>
      </c>
      <c r="F198" s="1" t="s">
        <v>50</v>
      </c>
      <c r="G198" s="3"/>
      <c r="H198" s="3">
        <v>149.5</v>
      </c>
      <c r="I198" s="3">
        <v>149.5</v>
      </c>
    </row>
    <row r="199" spans="1:9" ht="47.25">
      <c r="A199" s="41" t="s">
        <v>92</v>
      </c>
      <c r="B199" s="4">
        <v>752</v>
      </c>
      <c r="C199" s="5" t="s">
        <v>36</v>
      </c>
      <c r="D199" s="35"/>
      <c r="E199" s="37"/>
      <c r="F199" s="35"/>
      <c r="G199" s="3"/>
      <c r="H199" s="10">
        <f aca="true" t="shared" si="2" ref="H199:I201">H200</f>
        <v>6169</v>
      </c>
      <c r="I199" s="10">
        <f t="shared" si="2"/>
        <v>3306.4</v>
      </c>
    </row>
    <row r="200" spans="1:9" ht="45.75" customHeight="1">
      <c r="A200" s="39" t="s">
        <v>93</v>
      </c>
      <c r="B200" s="2">
        <v>752</v>
      </c>
      <c r="C200" s="1" t="s">
        <v>36</v>
      </c>
      <c r="D200" s="34" t="s">
        <v>5</v>
      </c>
      <c r="E200" s="36"/>
      <c r="F200" s="34"/>
      <c r="G200" s="3"/>
      <c r="H200" s="3">
        <f t="shared" si="2"/>
        <v>6169</v>
      </c>
      <c r="I200" s="3">
        <f t="shared" si="2"/>
        <v>3306.4</v>
      </c>
    </row>
    <row r="201" spans="1:9" ht="30" customHeight="1">
      <c r="A201" s="2" t="s">
        <v>46</v>
      </c>
      <c r="B201" s="2">
        <v>752</v>
      </c>
      <c r="C201" s="1" t="s">
        <v>36</v>
      </c>
      <c r="D201" s="34" t="s">
        <v>5</v>
      </c>
      <c r="E201" s="36" t="s">
        <v>57</v>
      </c>
      <c r="F201" s="34"/>
      <c r="G201" s="3"/>
      <c r="H201" s="3">
        <f t="shared" si="2"/>
        <v>6169</v>
      </c>
      <c r="I201" s="3">
        <f t="shared" si="2"/>
        <v>3306.4</v>
      </c>
    </row>
    <row r="202" spans="1:9" ht="30" customHeight="1">
      <c r="A202" s="2" t="s">
        <v>67</v>
      </c>
      <c r="B202" s="2">
        <v>752</v>
      </c>
      <c r="C202" s="1" t="s">
        <v>36</v>
      </c>
      <c r="D202" s="34" t="s">
        <v>5</v>
      </c>
      <c r="E202" s="36" t="s">
        <v>57</v>
      </c>
      <c r="F202" s="34" t="s">
        <v>68</v>
      </c>
      <c r="G202" s="3"/>
      <c r="H202" s="3">
        <v>6169</v>
      </c>
      <c r="I202" s="3">
        <v>3306.4</v>
      </c>
    </row>
    <row r="203" spans="1:9" ht="60.75" customHeight="1">
      <c r="A203" s="19" t="s">
        <v>81</v>
      </c>
      <c r="B203" s="25">
        <v>753</v>
      </c>
      <c r="C203" s="26"/>
      <c r="D203" s="26"/>
      <c r="E203" s="26"/>
      <c r="F203" s="26"/>
      <c r="G203" s="10" t="e">
        <f aca="true" t="shared" si="3" ref="G203:I205">G204</f>
        <v>#REF!</v>
      </c>
      <c r="H203" s="10">
        <f t="shared" si="3"/>
        <v>2899.2</v>
      </c>
      <c r="I203" s="10">
        <f t="shared" si="3"/>
        <v>2899.2</v>
      </c>
    </row>
    <row r="204" spans="1:9" ht="15" customHeight="1">
      <c r="A204" s="4" t="s">
        <v>4</v>
      </c>
      <c r="B204" s="25">
        <v>753</v>
      </c>
      <c r="C204" s="5" t="s">
        <v>5</v>
      </c>
      <c r="D204" s="26"/>
      <c r="E204" s="26"/>
      <c r="F204" s="26"/>
      <c r="G204" s="10" t="e">
        <f t="shared" si="3"/>
        <v>#REF!</v>
      </c>
      <c r="H204" s="10">
        <f t="shared" si="3"/>
        <v>2899.2</v>
      </c>
      <c r="I204" s="10">
        <f t="shared" si="3"/>
        <v>2899.2</v>
      </c>
    </row>
    <row r="205" spans="1:9" ht="78.75">
      <c r="A205" s="2" t="s">
        <v>35</v>
      </c>
      <c r="B205" s="24">
        <v>753</v>
      </c>
      <c r="C205" s="1" t="s">
        <v>5</v>
      </c>
      <c r="D205" s="16" t="s">
        <v>31</v>
      </c>
      <c r="E205" s="11"/>
      <c r="F205" s="11"/>
      <c r="G205" s="3" t="e">
        <f t="shared" si="3"/>
        <v>#REF!</v>
      </c>
      <c r="H205" s="3">
        <f t="shared" si="3"/>
        <v>2899.2</v>
      </c>
      <c r="I205" s="3">
        <f t="shared" si="3"/>
        <v>2899.2</v>
      </c>
    </row>
    <row r="206" spans="1:9" ht="63">
      <c r="A206" s="2" t="s">
        <v>42</v>
      </c>
      <c r="B206" s="24">
        <v>753</v>
      </c>
      <c r="C206" s="1" t="s">
        <v>5</v>
      </c>
      <c r="D206" s="16" t="s">
        <v>31</v>
      </c>
      <c r="E206" s="32" t="s">
        <v>62</v>
      </c>
      <c r="F206" s="11"/>
      <c r="G206" s="3" t="e">
        <f>#REF!</f>
        <v>#REF!</v>
      </c>
      <c r="H206" s="3">
        <f>H207+H208</f>
        <v>2899.2</v>
      </c>
      <c r="I206" s="3">
        <f>I207+I208</f>
        <v>2899.2</v>
      </c>
    </row>
    <row r="207" spans="1:14" ht="132" customHeight="1">
      <c r="A207" s="2" t="s">
        <v>43</v>
      </c>
      <c r="B207" s="24">
        <v>753</v>
      </c>
      <c r="C207" s="1" t="s">
        <v>5</v>
      </c>
      <c r="D207" s="16" t="s">
        <v>31</v>
      </c>
      <c r="E207" s="32" t="s">
        <v>62</v>
      </c>
      <c r="F207" s="29">
        <v>100</v>
      </c>
      <c r="G207" s="16"/>
      <c r="H207" s="8">
        <v>2660.7</v>
      </c>
      <c r="I207" s="8">
        <v>2660.7</v>
      </c>
      <c r="N207" t="s">
        <v>69</v>
      </c>
    </row>
    <row r="208" spans="1:9" ht="63">
      <c r="A208" s="2" t="s">
        <v>75</v>
      </c>
      <c r="B208" s="24">
        <v>753</v>
      </c>
      <c r="C208" s="1" t="s">
        <v>5</v>
      </c>
      <c r="D208" s="16" t="s">
        <v>31</v>
      </c>
      <c r="E208" s="32" t="s">
        <v>62</v>
      </c>
      <c r="F208" s="29">
        <v>200</v>
      </c>
      <c r="G208" s="16"/>
      <c r="H208" s="8">
        <v>238.5</v>
      </c>
      <c r="I208" s="8">
        <v>238.5</v>
      </c>
    </row>
    <row r="209" spans="1:9" ht="15.75" customHeight="1">
      <c r="A209" s="30" t="s">
        <v>53</v>
      </c>
      <c r="B209" s="4"/>
      <c r="C209" s="5"/>
      <c r="D209" s="5"/>
      <c r="E209" s="5"/>
      <c r="F209" s="5"/>
      <c r="G209" s="10" t="e">
        <f>G15+G24+G30+G203</f>
        <v>#REF!</v>
      </c>
      <c r="H209" s="10">
        <f>H15+H24+H30+H203+H98</f>
        <v>1965776.5</v>
      </c>
      <c r="I209" s="10">
        <f>I15+I24+I30+I203+I98</f>
        <v>1733363.7999999998</v>
      </c>
    </row>
  </sheetData>
  <sheetProtection/>
  <mergeCells count="21">
    <mergeCell ref="F13:F14"/>
    <mergeCell ref="G13:G14"/>
    <mergeCell ref="I13:I14"/>
    <mergeCell ref="A8:F8"/>
    <mergeCell ref="F4:I4"/>
    <mergeCell ref="A13:A14"/>
    <mergeCell ref="C13:C14"/>
    <mergeCell ref="D13:D14"/>
    <mergeCell ref="B13:B14"/>
    <mergeCell ref="H13:H14"/>
    <mergeCell ref="A11:I11"/>
    <mergeCell ref="E13:E14"/>
    <mergeCell ref="A1:I1"/>
    <mergeCell ref="A2:I2"/>
    <mergeCell ref="A5:I5"/>
    <mergeCell ref="A7:I7"/>
    <mergeCell ref="A9:I9"/>
    <mergeCell ref="A12:I12"/>
    <mergeCell ref="A3:I3"/>
    <mergeCell ref="A6:I6"/>
    <mergeCell ref="A10:I10"/>
  </mergeCells>
  <printOptions/>
  <pageMargins left="1.062992125984252" right="0.3937007874015748" top="0.7874015748031497" bottom="0.7874015748031497" header="0.31496062992125984" footer="0.3937007874015748"/>
  <pageSetup fitToHeight="0" fitToWidth="1" horizontalDpi="120" verticalDpi="12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2022-11-22T11:29:33Z</cp:lastPrinted>
  <dcterms:created xsi:type="dcterms:W3CDTF">2004-10-28T04:34:25Z</dcterms:created>
  <dcterms:modified xsi:type="dcterms:W3CDTF">2022-11-22T11:29:59Z</dcterms:modified>
  <cp:category/>
  <cp:version/>
  <cp:contentType/>
  <cp:contentStatus/>
</cp:coreProperties>
</file>