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420" windowHeight="1500" activeTab="0"/>
  </bookViews>
  <sheets>
    <sheet name="дох. 2021 ДУМА" sheetId="1" r:id="rId1"/>
  </sheets>
  <definedNames/>
  <calcPr fullCalcOnLoad="1"/>
</workbook>
</file>

<file path=xl/sharedStrings.xml><?xml version="1.0" encoding="utf-8"?>
<sst xmlns="http://schemas.openxmlformats.org/spreadsheetml/2006/main" count="222" uniqueCount="182">
  <si>
    <t>000 1 09 00000 00 0000 000</t>
  </si>
  <si>
    <t>Задолженность и перерасчеты по отмененным налогам, сборам и иным обязательным платежам</t>
  </si>
  <si>
    <t>по кодам классификации доходов бюджетов</t>
  </si>
  <si>
    <t>Исполнение</t>
  </si>
  <si>
    <t>Налог на имущество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</si>
  <si>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</si>
  <si>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</si>
  <si>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Иные межбюджетные трансферты</t>
  </si>
  <si>
    <t>Земельный налог</t>
  </si>
  <si>
    <t>Налог на доходы физических лиц</t>
  </si>
  <si>
    <t>Налоги на имущество</t>
  </si>
  <si>
    <t>Прочие 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</si>
  <si>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</si>
  <si>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000 1 01 02000 01 0000 110 </t>
  </si>
  <si>
    <t>000 1 05 00000 00 0000 000</t>
  </si>
  <si>
    <t>Единый налог на вмененный доход для отдельных видов деятельности</t>
  </si>
  <si>
    <t>000 1 05 03000 01 0000 110</t>
  </si>
  <si>
    <t>000 1 06 00000 00 0000 000</t>
  </si>
  <si>
    <t>000 1 08 00000 00 0000 000</t>
  </si>
  <si>
    <t>Государственная пошлина</t>
  </si>
  <si>
    <t>000 1 11 00000 00 0000 000</t>
  </si>
  <si>
    <t>000 1 11 05000 00 0000 120</t>
  </si>
  <si>
    <t xml:space="preserve">Платежи от государственных и муниципальных унитарных предприятий </t>
  </si>
  <si>
    <t>000 1 12 00000 00 0000 000</t>
  </si>
  <si>
    <t>000 1 13 00000 00 0000 000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</si>
  <si>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</si>
  <si>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</si>
  <si>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</si>
  <si>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</si>
  <si>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000 1 00 00000 00 0000 000</t>
  </si>
  <si>
    <t>Единый сельскохозяйственный налог</t>
  </si>
  <si>
    <t>000 1 06 01000 00 0000 110</t>
  </si>
  <si>
    <t>000 1 06 06000 00 0000 110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</si>
  <si>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</si>
  <si>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</si>
  <si>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</si>
  <si>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Налоги на совокупный доход</t>
  </si>
  <si>
    <t>Итого доходов</t>
  </si>
  <si>
    <t>000 2 00 00000 00 0000 000</t>
  </si>
  <si>
    <t>000 1 11 09000 00 0000 120</t>
  </si>
  <si>
    <t xml:space="preserve">Безвозмездные поступления </t>
  </si>
  <si>
    <t>Субвенции  бюджетам  городских округов на выполнение передаваемых полномочий субъектов Российской Федерации</t>
  </si>
  <si>
    <t xml:space="preserve">  </t>
  </si>
  <si>
    <t>000 1 05 02000 02 0000 110</t>
  </si>
  <si>
    <t>Налоговые и неналоговые доходы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</si>
  <si>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</si>
  <si>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</si>
  <si>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</si>
  <si>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000 1 05 04000 02 0000 110</t>
  </si>
  <si>
    <t>Налог, взимаемый в связи с применением патентной системы налогообложения</t>
  </si>
  <si>
    <t>Уточнен-ный план</t>
  </si>
  <si>
    <t>000 2 02 00000 00 0000 000</t>
  </si>
  <si>
    <t>Безвозмездные поступления от других бюджетов бюджетной системы Российской Федерации</t>
  </si>
  <si>
    <t>в том числе:</t>
  </si>
  <si>
    <t>000 1 11 07000 00 0000 120</t>
  </si>
  <si>
    <t>Платежи при пользовании природными ресурсами</t>
  </si>
  <si>
    <t>000 1 14 00000 00 0000 000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</si>
  <si>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</si>
  <si>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</si>
  <si>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Субвенции  бюджетам городских округов на предоставление гражданам субсидий на оплату жилого помещения и коммунальных услуг</t>
  </si>
  <si>
    <t>Код бюджетной классификации Российской Федерации</t>
  </si>
  <si>
    <t>Наименование показателей</t>
  </si>
  <si>
    <t>(тыс. рублей)</t>
  </si>
  <si>
    <t>000 1 12 01000 01 0000 120</t>
  </si>
  <si>
    <t>Плата за негативное воздействие на окружающую среду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</si>
  <si>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</si>
  <si>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</si>
  <si>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</si>
  <si>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</si>
  <si>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000 1 14 02000 00 0000 000</t>
  </si>
  <si>
    <t>000 1 14 06000 00 0000 430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</si>
  <si>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</si>
  <si>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</si>
  <si>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</si>
  <si>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</si>
  <si>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</si>
  <si>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</si>
  <si>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</si>
  <si>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</si>
  <si>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000 2 07 00000 00 0000 000</t>
  </si>
  <si>
    <t xml:space="preserve"> доходов бюджета городского округа город Михайловка  Волгоградской области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</si>
  <si>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</si>
  <si>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</si>
  <si>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</si>
  <si>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</si>
  <si>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Субвенции бюджетам городских округов на государственную регистрацию актов гражданского состояния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</si>
  <si>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</si>
  <si>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</si>
  <si>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Дотации бюджетам городских округов на поддержку мер по обеспечению сбалансированности бюджетов</t>
  </si>
  <si>
    <t>% исполне- ния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</si>
  <si>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</si>
  <si>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</si>
  <si>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</si>
  <si>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000 1 05 01000 00 0000 110</t>
  </si>
  <si>
    <t>Налог, взимаемый в связи с применением упрощенной системы налогообложения</t>
  </si>
  <si>
    <t>000 2 02 10000 00 0000 150</t>
  </si>
  <si>
    <t>000 2 02 15002 04 0000 150</t>
  </si>
  <si>
    <t>000 2 02 20041 04 0000 150</t>
  </si>
  <si>
    <t>000 2 02 20000 00 0000 150</t>
  </si>
  <si>
    <t>000 2 02 25555 04 0000 150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</si>
  <si>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</si>
  <si>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000 2 02 29999 04 0000 150</t>
  </si>
  <si>
    <t>000 2 02 30000 00 0000 150</t>
  </si>
  <si>
    <t>000 2 02 30022 04 0000 150</t>
  </si>
  <si>
    <t>000 2 02 30024 04 0000 150</t>
  </si>
  <si>
    <t>000 2 02 30027 04 0000 150</t>
  </si>
  <si>
    <t>000 2 02 30029 04 0000 150</t>
  </si>
  <si>
    <t>000 2 02 35930 04 0000 150</t>
  </si>
  <si>
    <t>000 2 02 40000 00 0000 150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</si>
  <si>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</si>
  <si>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</si>
  <si>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>000 2 02 49999 04 0000 150</t>
  </si>
  <si>
    <t>000 2 19 60010 04 0000 150</t>
  </si>
  <si>
    <t>Доходы от оказания платных услуг и компенсации затрат государства</t>
  </si>
  <si>
    <t>Субсидии бюджетам городских округов на реализацию программ формирования современной городской среды</t>
  </si>
  <si>
    <t>000 2 07 04020 04 0000 150</t>
  </si>
  <si>
    <t>000 2 07 04050 04 0000 150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</si>
  <si>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</si>
  <si>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</si>
  <si>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</si>
  <si>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</si>
  <si>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</si>
  <si>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</si>
  <si>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000 1 16 10000 00 0000 140</t>
  </si>
  <si>
    <t>Платежи в целях возмещения причиненного ущерба (убытков)</t>
  </si>
  <si>
    <t>000 1 16 11000 01 0000 140</t>
  </si>
  <si>
    <t>Платежи, уплачиваемые в целях возмещения вреда</t>
  </si>
  <si>
    <t>000 2 02 20077 04 0000 150</t>
  </si>
  <si>
    <t>000 2 02 25232 04 0000 150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</si>
  <si>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</si>
  <si>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</si>
  <si>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</si>
  <si>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000 2 02 25576 04 0000 150</t>
  </si>
  <si>
    <t>Субсидии бюджетам городских округов на обеспечение комплексного развития сельских территорий</t>
  </si>
  <si>
    <t>Субсидии бюджетам муниципальных образований на реализацию проектов местных инициатив населения Волгоградской области</t>
  </si>
  <si>
    <t>Субсидии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</t>
  </si>
  <si>
    <t>Субсидии на замену кровли и выполнение необходимых для этого работ в зданиях муниципальных образовательных организаций</t>
  </si>
  <si>
    <t>Субсидии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</si>
  <si>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</si>
  <si>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</si>
  <si>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</si>
  <si>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</si>
  <si>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000 2 02 45303 04 0000 150</t>
  </si>
  <si>
    <t>за 2021 год</t>
  </si>
  <si>
    <t>Дотация на поддержку мер по обеспечению сбалансированности местных бюджетов для решения отдельных вопросов местного значения исходя из динамики собственных ресурсов по итогам 6-и месяцев 2021 года</t>
  </si>
  <si>
    <t>Субсидии бюджетам муниципальных образований Волгоградской области на реализацию мероприятий в сфере дорожной деятельности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</si>
  <si>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</si>
  <si>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</si>
  <si>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000 2 02 25230 04 0000 150</t>
  </si>
  <si>
    <t>Субсидии бюджетам городских округов на создание новых мест в общеобразовательных организациях, расположенных в сельской местности и поселках городского типа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</si>
  <si>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</si>
  <si>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</si>
  <si>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</si>
  <si>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</si>
  <si>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Субсидии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</t>
  </si>
  <si>
    <t>Субсидии на дооснащение действующих объектов физической культуры и спорта оборудованием для лиц с ограниченными возможностями здоровья</t>
  </si>
  <si>
    <t>Субсидии местным бюджетам на приобретение и монтаж оборудования для доочистки воды</t>
  </si>
  <si>
    <t>Субсидии из областного бюджета бюджетам муниципальных образований Волгоградской области на развитие материально-технической базы органов местного самоуправления Волгоградской области</t>
  </si>
  <si>
    <t>Субвенции на организационное обеспечение деятельности территориальных административных комиссий</t>
  </si>
  <si>
    <t>Субвенции на организацию и осуществление деятельности по опеке и попечительству</t>
  </si>
  <si>
    <t>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</si>
  <si>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</si>
  <si>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Субвенции на предупреждение и ликвидацию болезней животных, их лечению, защиту населения от болезней общих для человека и животных в области обращения с животными в части отлова и содержания животных без владельцев</t>
  </si>
  <si>
    <t>Субвенции на реализацию государственных полномочий Волгоградской области по организации и осуществлению регионального государственного жилищного контроля (надзора) и регионального государственного лицензионного контроля за осуществлением предпринимательской деятельности по управлению многоквартирными домами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</si>
  <si>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</si>
  <si>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</si>
  <si>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</si>
  <si>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</si>
  <si>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</si>
  <si>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</si>
  <si>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Субвенции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</si>
  <si>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</si>
  <si>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бюджетам муниципальных районов и городских округов на осуществление государственных полномочий по предоставлению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лицам, потерявшим в период обучения обоих родителей или единственного родителя</t>
  </si>
  <si>
    <t>Субвенция бюджетам муниципальных районов и городских округов на осуществление государственных полномочий по выплате вознаграждения за труд, причитающегося приемным родителям, патронатным воспитателям, и предоставлению приемным родителям мер социальной поддержки</t>
  </si>
  <si>
    <t>Государственная поддержка отрасли культуры, лучших работников сельских учреждений</t>
  </si>
  <si>
    <t>Государственная поддержка отрасли культуры, лучших сельских учреждений культуры</t>
  </si>
  <si>
    <t>Достижение показателей деятельности органов исполнительной власти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</si>
  <si>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</si>
  <si>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Субсидии бюджетам муниципальных образований на формирование муниципальных дорожных фондов</t>
  </si>
  <si>
    <t>Субсидии бюджетам муниципальных образований Волгоградской области на реализацию мероприятий, связанных с организацией освещения улично-дорожной сети населенных пунктов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</si>
  <si>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</si>
  <si>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№ 1 
к решению Михайловской городской Думы Волгоградской области от 08.08.2022 № 531
"Об исполнении бюджета городского округа
 город Михайловка  Волгоградской области за 2021 год"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</si>
</sst>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7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1228725</xdr:colOff>
      <xdr:row>10</xdr:row>
      <xdr:rowOff>0</xdr:rowOff>
    </xdr:from>
    <xdr:ext cx="85725" cy="400050"/>
    <xdr:sp>
      <xdr:nvSpPr>
        <xdr:cNvPr id="1" name="Text Box 12"/>
        <xdr:cNvSpPr txBox="1">
          <a:spLocks noChangeArrowheads="1"/>
        </xdr:cNvSpPr>
      </xdr:nvSpPr>
      <xdr:spPr>
        <a:xfrm>
          <a:off x="3581400" y="3838575"/>
          <a:ext cx="85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33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1.12109375" style="16" customWidth="1"/>
    <col min="2" max="2" width="29.75390625" style="14" customWidth="1"/>
    <col min="3" max="3" width="57.75390625" style="16" customWidth="1"/>
    <col min="4" max="4" width="13.875" style="18" customWidth="1"/>
    <col min="5" max="5" width="14.25390625" style="23" customWidth="1"/>
    <col min="6" max="6" width="10.375" style="23" customWidth="1"/>
    <col min="7" max="16384" width="9.125" style="16" customWidth="1"/>
  </cols>
  <sheetData>
    <row r="1" spans="2:6" ht="84" customHeight="1">
      <c r="B1" s="10"/>
      <c r="C1" s="10"/>
      <c r="D1" s="40" t="s">
        <v>181</v>
      </c>
      <c r="E1" s="40"/>
      <c r="F1" s="40"/>
    </row>
    <row r="2" spans="2:6" ht="20.25" customHeight="1">
      <c r="B2" s="39" t="s">
        <v>3</v>
      </c>
      <c r="C2" s="39"/>
      <c r="D2" s="39"/>
      <c r="E2" s="39"/>
      <c r="F2" s="39"/>
    </row>
    <row r="3" spans="2:6" ht="19.5" customHeight="1">
      <c r="B3" s="39" t="s">
        <v>80</v>
      </c>
      <c r="C3" s="39"/>
      <c r="D3" s="39"/>
      <c r="E3" s="39"/>
      <c r="F3" s="39"/>
    </row>
    <row r="4" spans="2:6" ht="19.5" customHeight="1">
      <c r="B4" s="39" t="s">
        <v>2</v>
      </c>
      <c r="C4" s="39"/>
      <c r="D4" s="39"/>
      <c r="E4" s="39"/>
      <c r="F4" s="39"/>
    </row>
    <row r="5" spans="2:6" ht="19.5" customHeight="1">
      <c r="B5" s="39" t="s">
        <v>143</v>
      </c>
      <c r="C5" s="39"/>
      <c r="D5" s="39"/>
      <c r="E5" s="39"/>
      <c r="F5" s="39"/>
    </row>
    <row r="6" spans="2:6" s="18" customFormat="1" ht="13.5" customHeight="1">
      <c r="B6" s="11"/>
      <c r="C6" s="17"/>
      <c r="D6" s="17"/>
      <c r="E6" s="41" t="s">
        <v>62</v>
      </c>
      <c r="F6" s="42"/>
    </row>
    <row r="7" spans="2:6" s="10" customFormat="1" ht="47.25">
      <c r="B7" s="1" t="s">
        <v>60</v>
      </c>
      <c r="C7" s="2" t="s">
        <v>61</v>
      </c>
      <c r="D7" s="6" t="s">
        <v>50</v>
      </c>
      <c r="E7" s="2" t="s">
        <v>3</v>
      </c>
      <c r="F7" s="2" t="s">
        <v>89</v>
      </c>
    </row>
    <row r="8" spans="2:6" s="19" customFormat="1" ht="15.75">
      <c r="B8" s="1" t="s">
        <v>29</v>
      </c>
      <c r="C8" s="4" t="s">
        <v>44</v>
      </c>
      <c r="D8" s="7">
        <f>D9+D10+D11+D16+D19+D22+D23+D27+D29+D32+D36+D42</f>
        <v>779591.9999999999</v>
      </c>
      <c r="E8" s="7">
        <f>E9+E10+E11+E16+E19+E22+E23+E27+E29+E32+E36+E42</f>
        <v>798451.2000000001</v>
      </c>
      <c r="F8" s="7">
        <f>E8/D8*100</f>
        <v>102.41911153526462</v>
      </c>
    </row>
    <row r="9" spans="2:6" s="20" customFormat="1" ht="15.75">
      <c r="B9" s="1" t="s">
        <v>13</v>
      </c>
      <c r="C9" s="4" t="s">
        <v>9</v>
      </c>
      <c r="D9" s="7">
        <v>433181.3</v>
      </c>
      <c r="E9" s="7">
        <v>441433.4</v>
      </c>
      <c r="F9" s="7">
        <f aca="true" t="shared" si="0" ref="F9:F46">E9/D9*100</f>
        <v>101.90499913084892</v>
      </c>
    </row>
    <row r="10" spans="2:6" s="20" customFormat="1" ht="47.25">
      <c r="B10" s="1" t="s">
        <v>73</v>
      </c>
      <c r="C10" s="4" t="s">
        <v>74</v>
      </c>
      <c r="D10" s="7">
        <v>41250.1</v>
      </c>
      <c r="E10" s="7">
        <v>42043.1</v>
      </c>
      <c r="F10" s="7">
        <f t="shared" si="0"/>
        <v>101.92241958201313</v>
      </c>
    </row>
    <row r="11" spans="2:6" s="21" customFormat="1" ht="31.5">
      <c r="B11" s="1" t="s">
        <v>14</v>
      </c>
      <c r="C11" s="4" t="s">
        <v>36</v>
      </c>
      <c r="D11" s="7">
        <f>D12+D13+D14+D15</f>
        <v>81100</v>
      </c>
      <c r="E11" s="7">
        <f>E12+E13+E14+E15</f>
        <v>84641.2</v>
      </c>
      <c r="F11" s="7">
        <f t="shared" si="0"/>
        <v>104.36646115906288</v>
      </c>
    </row>
    <row r="12" spans="2:6" s="20" customFormat="1" ht="31.5">
      <c r="B12" s="3" t="s">
        <v>93</v>
      </c>
      <c r="C12" s="5" t="s">
        <v>94</v>
      </c>
      <c r="D12" s="8">
        <v>7500</v>
      </c>
      <c r="E12" s="8">
        <v>7595.2</v>
      </c>
      <c r="F12" s="8">
        <f t="shared" si="0"/>
        <v>101.26933333333332</v>
      </c>
    </row>
    <row r="13" spans="2:6" s="20" customFormat="1" ht="31.5">
      <c r="B13" s="3" t="s">
        <v>43</v>
      </c>
      <c r="C13" s="5" t="s">
        <v>15</v>
      </c>
      <c r="D13" s="8">
        <v>8650</v>
      </c>
      <c r="E13" s="8">
        <v>8744</v>
      </c>
      <c r="F13" s="8">
        <f t="shared" si="0"/>
        <v>101.08670520231213</v>
      </c>
    </row>
    <row r="14" spans="2:6" s="20" customFormat="1" ht="15.75">
      <c r="B14" s="3" t="s">
        <v>16</v>
      </c>
      <c r="C14" s="5" t="s">
        <v>30</v>
      </c>
      <c r="D14" s="8">
        <v>55000</v>
      </c>
      <c r="E14" s="8">
        <v>55164.3</v>
      </c>
      <c r="F14" s="8">
        <f t="shared" si="0"/>
        <v>100.29872727272729</v>
      </c>
    </row>
    <row r="15" spans="2:6" s="20" customFormat="1" ht="31.5">
      <c r="B15" s="3" t="s">
        <v>48</v>
      </c>
      <c r="C15" s="5" t="s">
        <v>49</v>
      </c>
      <c r="D15" s="8">
        <v>9950</v>
      </c>
      <c r="E15" s="8">
        <v>13137.7</v>
      </c>
      <c r="F15" s="8">
        <f t="shared" si="0"/>
        <v>132.03718592964825</v>
      </c>
    </row>
    <row r="16" spans="2:6" s="21" customFormat="1" ht="15.75">
      <c r="B16" s="1" t="s">
        <v>17</v>
      </c>
      <c r="C16" s="4" t="s">
        <v>10</v>
      </c>
      <c r="D16" s="7">
        <f>D17+D18</f>
        <v>71800</v>
      </c>
      <c r="E16" s="7">
        <f>E17+E18</f>
        <v>72350.8</v>
      </c>
      <c r="F16" s="7">
        <f t="shared" si="0"/>
        <v>100.76713091922005</v>
      </c>
    </row>
    <row r="17" spans="2:6" s="20" customFormat="1" ht="15.75">
      <c r="B17" s="3" t="s">
        <v>31</v>
      </c>
      <c r="C17" s="5" t="s">
        <v>4</v>
      </c>
      <c r="D17" s="8">
        <v>8400</v>
      </c>
      <c r="E17" s="8">
        <v>8453.8</v>
      </c>
      <c r="F17" s="8">
        <f t="shared" si="0"/>
        <v>100.64047619047618</v>
      </c>
    </row>
    <row r="18" spans="2:6" s="20" customFormat="1" ht="15.75">
      <c r="B18" s="3" t="s">
        <v>32</v>
      </c>
      <c r="C18" s="5" t="s">
        <v>8</v>
      </c>
      <c r="D18" s="8">
        <v>63400</v>
      </c>
      <c r="E18" s="8">
        <v>63897</v>
      </c>
      <c r="F18" s="8">
        <f t="shared" si="0"/>
        <v>100.78391167192429</v>
      </c>
    </row>
    <row r="19" spans="2:6" s="21" customFormat="1" ht="15.75">
      <c r="B19" s="1" t="s">
        <v>18</v>
      </c>
      <c r="C19" s="4" t="s">
        <v>19</v>
      </c>
      <c r="D19" s="7">
        <f>D20+D21</f>
        <v>7165</v>
      </c>
      <c r="E19" s="7">
        <f>E20+E21</f>
        <v>7625.5</v>
      </c>
      <c r="F19" s="7">
        <f t="shared" si="0"/>
        <v>106.42707606420099</v>
      </c>
    </row>
    <row r="20" spans="2:6" s="20" customFormat="1" ht="31.5">
      <c r="B20" s="3" t="s">
        <v>33</v>
      </c>
      <c r="C20" s="5" t="s">
        <v>34</v>
      </c>
      <c r="D20" s="8">
        <v>7120</v>
      </c>
      <c r="E20" s="8">
        <v>7580.5</v>
      </c>
      <c r="F20" s="8">
        <f t="shared" si="0"/>
        <v>106.46769662921349</v>
      </c>
    </row>
    <row r="21" spans="2:6" s="20" customFormat="1" ht="47.25">
      <c r="B21" s="3" t="s">
        <v>35</v>
      </c>
      <c r="C21" s="5" t="s">
        <v>5</v>
      </c>
      <c r="D21" s="8">
        <v>45</v>
      </c>
      <c r="E21" s="8">
        <v>45</v>
      </c>
      <c r="F21" s="8">
        <f t="shared" si="0"/>
        <v>100</v>
      </c>
    </row>
    <row r="22" spans="2:6" s="21" customFormat="1" ht="31.5">
      <c r="B22" s="1" t="s">
        <v>0</v>
      </c>
      <c r="C22" s="4" t="s">
        <v>1</v>
      </c>
      <c r="D22" s="7">
        <v>0</v>
      </c>
      <c r="E22" s="7">
        <v>-58</v>
      </c>
      <c r="F22" s="7"/>
    </row>
    <row r="23" spans="2:6" s="21" customFormat="1" ht="31.5">
      <c r="B23" s="1" t="s">
        <v>20</v>
      </c>
      <c r="C23" s="4" t="s">
        <v>12</v>
      </c>
      <c r="D23" s="7">
        <f>D24+D25+D26</f>
        <v>109040.6</v>
      </c>
      <c r="E23" s="7">
        <f>E24+E25+E26</f>
        <v>113042.2</v>
      </c>
      <c r="F23" s="7">
        <f t="shared" si="0"/>
        <v>103.66982573463461</v>
      </c>
    </row>
    <row r="24" spans="2:6" s="20" customFormat="1" ht="94.5">
      <c r="B24" s="3" t="s">
        <v>21</v>
      </c>
      <c r="C24" s="22" t="s">
        <v>46</v>
      </c>
      <c r="D24" s="8">
        <v>95626</v>
      </c>
      <c r="E24" s="8">
        <v>98579.4</v>
      </c>
      <c r="F24" s="8">
        <f t="shared" si="0"/>
        <v>103.0884905778763</v>
      </c>
    </row>
    <row r="25" spans="2:6" s="20" customFormat="1" ht="31.5">
      <c r="B25" s="3" t="s">
        <v>54</v>
      </c>
      <c r="C25" s="22" t="s">
        <v>22</v>
      </c>
      <c r="D25" s="8">
        <v>1520.6</v>
      </c>
      <c r="E25" s="8">
        <v>1520.6</v>
      </c>
      <c r="F25" s="8">
        <f t="shared" si="0"/>
        <v>100</v>
      </c>
    </row>
    <row r="26" spans="2:6" s="20" customFormat="1" ht="94.5">
      <c r="B26" s="3" t="s">
        <v>39</v>
      </c>
      <c r="C26" s="22" t="s">
        <v>47</v>
      </c>
      <c r="D26" s="8">
        <v>11894</v>
      </c>
      <c r="E26" s="8">
        <v>12942.2</v>
      </c>
      <c r="F26" s="8">
        <f t="shared" si="0"/>
        <v>108.81284681351944</v>
      </c>
    </row>
    <row r="27" spans="2:6" s="21" customFormat="1" ht="15.75">
      <c r="B27" s="1" t="s">
        <v>23</v>
      </c>
      <c r="C27" s="4" t="s">
        <v>55</v>
      </c>
      <c r="D27" s="7">
        <f>D28</f>
        <v>1100</v>
      </c>
      <c r="E27" s="7">
        <f>E28</f>
        <v>1122.8</v>
      </c>
      <c r="F27" s="7">
        <f t="shared" si="0"/>
        <v>102.07272727272726</v>
      </c>
    </row>
    <row r="28" spans="2:6" s="20" customFormat="1" ht="15.75">
      <c r="B28" s="3" t="s">
        <v>63</v>
      </c>
      <c r="C28" s="5" t="s">
        <v>64</v>
      </c>
      <c r="D28" s="8">
        <v>1100</v>
      </c>
      <c r="E28" s="8">
        <v>1122.8</v>
      </c>
      <c r="F28" s="8">
        <f t="shared" si="0"/>
        <v>102.07272727272726</v>
      </c>
    </row>
    <row r="29" spans="2:6" s="21" customFormat="1" ht="31.5">
      <c r="B29" s="1" t="s">
        <v>24</v>
      </c>
      <c r="C29" s="4" t="s">
        <v>113</v>
      </c>
      <c r="D29" s="7">
        <f>D30+D31</f>
        <v>8660</v>
      </c>
      <c r="E29" s="7">
        <f>E30+E31</f>
        <v>9197.3</v>
      </c>
      <c r="F29" s="7">
        <f t="shared" si="0"/>
        <v>106.2043879907621</v>
      </c>
    </row>
    <row r="30" spans="2:6" s="20" customFormat="1" ht="15.75">
      <c r="B30" s="3" t="s">
        <v>65</v>
      </c>
      <c r="C30" s="5" t="s">
        <v>66</v>
      </c>
      <c r="D30" s="8">
        <v>6250</v>
      </c>
      <c r="E30" s="8">
        <v>6500</v>
      </c>
      <c r="F30" s="8">
        <f t="shared" si="0"/>
        <v>104</v>
      </c>
    </row>
    <row r="31" spans="2:6" s="20" customFormat="1" ht="15.75">
      <c r="B31" s="3" t="s">
        <v>67</v>
      </c>
      <c r="C31" s="5" t="s">
        <v>68</v>
      </c>
      <c r="D31" s="8">
        <v>2410</v>
      </c>
      <c r="E31" s="8">
        <v>2697.3</v>
      </c>
      <c r="F31" s="8">
        <f t="shared" si="0"/>
        <v>111.92116182572616</v>
      </c>
    </row>
    <row r="32" spans="2:6" s="20" customFormat="1" ht="31.5">
      <c r="B32" s="1" t="s">
        <v>56</v>
      </c>
      <c r="C32" s="4" t="s">
        <v>25</v>
      </c>
      <c r="D32" s="7">
        <f>D33+D34+D35</f>
        <v>16600</v>
      </c>
      <c r="E32" s="7">
        <f>E33+E34+E35</f>
        <v>17214.4</v>
      </c>
      <c r="F32" s="7">
        <f t="shared" si="0"/>
        <v>103.70120481927711</v>
      </c>
    </row>
    <row r="33" spans="2:6" s="20" customFormat="1" ht="94.5">
      <c r="B33" s="3" t="s">
        <v>69</v>
      </c>
      <c r="C33" s="5" t="s">
        <v>75</v>
      </c>
      <c r="D33" s="8">
        <v>13100</v>
      </c>
      <c r="E33" s="8">
        <v>13394.8</v>
      </c>
      <c r="F33" s="8">
        <f t="shared" si="0"/>
        <v>102.2503816793893</v>
      </c>
    </row>
    <row r="34" spans="2:6" s="20" customFormat="1" ht="31.5">
      <c r="B34" s="3" t="s">
        <v>70</v>
      </c>
      <c r="C34" s="5" t="s">
        <v>76</v>
      </c>
      <c r="D34" s="8">
        <v>3300</v>
      </c>
      <c r="E34" s="8">
        <v>3585.7</v>
      </c>
      <c r="F34" s="8">
        <f t="shared" si="0"/>
        <v>108.65757575757576</v>
      </c>
    </row>
    <row r="35" spans="2:6" s="20" customFormat="1" ht="78.75">
      <c r="B35" s="3" t="s">
        <v>83</v>
      </c>
      <c r="C35" s="5" t="s">
        <v>84</v>
      </c>
      <c r="D35" s="8">
        <v>200</v>
      </c>
      <c r="E35" s="8">
        <v>233.9</v>
      </c>
      <c r="F35" s="8">
        <f t="shared" si="0"/>
        <v>116.95</v>
      </c>
    </row>
    <row r="36" spans="2:6" s="21" customFormat="1" ht="15.75">
      <c r="B36" s="1" t="s">
        <v>26</v>
      </c>
      <c r="C36" s="4" t="s">
        <v>27</v>
      </c>
      <c r="D36" s="7">
        <f>D37+D38+D39+D40+D41</f>
        <v>9600</v>
      </c>
      <c r="E36" s="7">
        <f>E37+E38+E39+E40+E41</f>
        <v>9702.199999999999</v>
      </c>
      <c r="F36" s="7">
        <f t="shared" si="0"/>
        <v>101.06458333333333</v>
      </c>
    </row>
    <row r="37" spans="2:6" s="20" customFormat="1" ht="47.25">
      <c r="B37" s="3" t="s">
        <v>117</v>
      </c>
      <c r="C37" s="5" t="s">
        <v>118</v>
      </c>
      <c r="D37" s="8">
        <v>2282.5</v>
      </c>
      <c r="E37" s="8">
        <v>2314</v>
      </c>
      <c r="F37" s="8">
        <f t="shared" si="0"/>
        <v>101.3800657174151</v>
      </c>
    </row>
    <row r="38" spans="2:6" s="23" customFormat="1" ht="47.25">
      <c r="B38" s="3" t="s">
        <v>119</v>
      </c>
      <c r="C38" s="5" t="s">
        <v>120</v>
      </c>
      <c r="D38" s="8">
        <v>320</v>
      </c>
      <c r="E38" s="8">
        <v>325.4</v>
      </c>
      <c r="F38" s="8">
        <f t="shared" si="0"/>
        <v>101.6875</v>
      </c>
    </row>
    <row r="39" spans="2:6" s="23" customFormat="1" ht="126">
      <c r="B39" s="3" t="s">
        <v>121</v>
      </c>
      <c r="C39" s="5" t="s">
        <v>122</v>
      </c>
      <c r="D39" s="8">
        <v>6370.6</v>
      </c>
      <c r="E39" s="8">
        <v>6576.5</v>
      </c>
      <c r="F39" s="8">
        <f t="shared" si="0"/>
        <v>103.23203465921577</v>
      </c>
    </row>
    <row r="40" spans="2:6" s="23" customFormat="1" ht="31.5">
      <c r="B40" s="3" t="s">
        <v>123</v>
      </c>
      <c r="C40" s="5" t="s">
        <v>124</v>
      </c>
      <c r="D40" s="8">
        <v>516.9</v>
      </c>
      <c r="E40" s="8">
        <v>376.3</v>
      </c>
      <c r="F40" s="8">
        <f t="shared" si="0"/>
        <v>72.79938092474367</v>
      </c>
    </row>
    <row r="41" spans="2:6" s="20" customFormat="1" ht="15.75">
      <c r="B41" s="3" t="s">
        <v>125</v>
      </c>
      <c r="C41" s="5" t="s">
        <v>126</v>
      </c>
      <c r="D41" s="8">
        <v>110</v>
      </c>
      <c r="E41" s="8">
        <v>110</v>
      </c>
      <c r="F41" s="8">
        <f t="shared" si="0"/>
        <v>100</v>
      </c>
    </row>
    <row r="42" spans="2:6" s="20" customFormat="1" ht="15.75">
      <c r="B42" s="1" t="s">
        <v>28</v>
      </c>
      <c r="C42" s="4" t="s">
        <v>11</v>
      </c>
      <c r="D42" s="7">
        <v>95</v>
      </c>
      <c r="E42" s="7">
        <v>136.3</v>
      </c>
      <c r="F42" s="7">
        <f t="shared" si="0"/>
        <v>143.47368421052633</v>
      </c>
    </row>
    <row r="43" spans="2:6" s="20" customFormat="1" ht="15.75">
      <c r="B43" s="1" t="s">
        <v>38</v>
      </c>
      <c r="C43" s="9" t="s">
        <v>40</v>
      </c>
      <c r="D43" s="7">
        <f>D44+D112+D115</f>
        <v>1347391.1</v>
      </c>
      <c r="E43" s="7">
        <f>E44+E112+E115</f>
        <v>1319981.8</v>
      </c>
      <c r="F43" s="7">
        <f t="shared" si="0"/>
        <v>97.96575025618026</v>
      </c>
    </row>
    <row r="44" spans="2:6" s="21" customFormat="1" ht="31.5">
      <c r="B44" s="1" t="s">
        <v>51</v>
      </c>
      <c r="C44" s="9" t="s">
        <v>52</v>
      </c>
      <c r="D44" s="7">
        <f>D45+D49++D76+D102</f>
        <v>1346770.4000000001</v>
      </c>
      <c r="E44" s="7">
        <f>E45+E49++E76+E102</f>
        <v>1326209.3</v>
      </c>
      <c r="F44" s="7">
        <f t="shared" si="0"/>
        <v>98.47330324456195</v>
      </c>
    </row>
    <row r="45" spans="2:6" s="21" customFormat="1" ht="31.5">
      <c r="B45" s="1" t="s">
        <v>95</v>
      </c>
      <c r="C45" s="9" t="s">
        <v>81</v>
      </c>
      <c r="D45" s="7">
        <f>D46</f>
        <v>90000</v>
      </c>
      <c r="E45" s="7">
        <f>E46</f>
        <v>90000</v>
      </c>
      <c r="F45" s="7">
        <f t="shared" si="0"/>
        <v>100</v>
      </c>
    </row>
    <row r="46" spans="2:6" s="20" customFormat="1" ht="31.5">
      <c r="B46" s="3" t="s">
        <v>96</v>
      </c>
      <c r="C46" s="15" t="s">
        <v>88</v>
      </c>
      <c r="D46" s="8">
        <f>D48</f>
        <v>90000</v>
      </c>
      <c r="E46" s="8">
        <f>E48</f>
        <v>90000</v>
      </c>
      <c r="F46" s="8">
        <f t="shared" si="0"/>
        <v>100</v>
      </c>
    </row>
    <row r="47" spans="2:6" s="20" customFormat="1" ht="15.75">
      <c r="B47" s="26" t="s">
        <v>53</v>
      </c>
      <c r="C47" s="33"/>
      <c r="D47" s="34"/>
      <c r="E47" s="34"/>
      <c r="F47" s="35"/>
    </row>
    <row r="48" spans="2:6" s="20" customFormat="1" ht="78.75">
      <c r="B48" s="3" t="s">
        <v>96</v>
      </c>
      <c r="C48" s="15" t="s">
        <v>144</v>
      </c>
      <c r="D48" s="8">
        <v>90000</v>
      </c>
      <c r="E48" s="8">
        <v>90000</v>
      </c>
      <c r="F48" s="8">
        <f>E48/D48*100</f>
        <v>100</v>
      </c>
    </row>
    <row r="49" spans="2:6" s="20" customFormat="1" ht="31.5">
      <c r="B49" s="1" t="s">
        <v>98</v>
      </c>
      <c r="C49" s="9" t="s">
        <v>57</v>
      </c>
      <c r="D49" s="7">
        <f>D50+D55+D56+D57+D58+D59+D60+D61+D62+D63</f>
        <v>504189.60000000003</v>
      </c>
      <c r="E49" s="7">
        <f>E50+E55+E56+E57+E58+E59+E60+E61+E62+E63</f>
        <v>486445.9</v>
      </c>
      <c r="F49" s="7">
        <f>E49/D49*100</f>
        <v>96.48074851206768</v>
      </c>
    </row>
    <row r="50" spans="2:6" s="20" customFormat="1" ht="78.75">
      <c r="B50" s="3" t="s">
        <v>97</v>
      </c>
      <c r="C50" s="15" t="s">
        <v>45</v>
      </c>
      <c r="D50" s="8">
        <f>D52+D53+D54</f>
        <v>63287</v>
      </c>
      <c r="E50" s="8">
        <f>E52+E53+E54</f>
        <v>63190</v>
      </c>
      <c r="F50" s="8">
        <f>E50/D50*100</f>
        <v>99.84672997614044</v>
      </c>
    </row>
    <row r="51" spans="2:6" s="24" customFormat="1" ht="15.75">
      <c r="B51" s="26" t="s">
        <v>53</v>
      </c>
      <c r="C51" s="36"/>
      <c r="D51" s="37"/>
      <c r="E51" s="37"/>
      <c r="F51" s="38"/>
    </row>
    <row r="52" spans="2:6" s="20" customFormat="1" ht="31.5">
      <c r="B52" s="3" t="s">
        <v>97</v>
      </c>
      <c r="C52" s="15" t="s">
        <v>178</v>
      </c>
      <c r="D52" s="8">
        <v>30000</v>
      </c>
      <c r="E52" s="8">
        <v>30000</v>
      </c>
      <c r="F52" s="8">
        <f>E52/D52*100</f>
        <v>100</v>
      </c>
    </row>
    <row r="53" spans="2:6" s="20" customFormat="1" ht="47.25">
      <c r="B53" s="3" t="s">
        <v>97</v>
      </c>
      <c r="C53" s="15" t="s">
        <v>145</v>
      </c>
      <c r="D53" s="8">
        <v>25287</v>
      </c>
      <c r="E53" s="8">
        <v>25287</v>
      </c>
      <c r="F53" s="8">
        <f aca="true" t="shared" si="1" ref="F53:F63">E53/D53*100</f>
        <v>100</v>
      </c>
    </row>
    <row r="54" spans="2:6" s="20" customFormat="1" ht="63">
      <c r="B54" s="3" t="s">
        <v>97</v>
      </c>
      <c r="C54" s="15" t="s">
        <v>179</v>
      </c>
      <c r="D54" s="8">
        <v>8000</v>
      </c>
      <c r="E54" s="8">
        <v>7903</v>
      </c>
      <c r="F54" s="8">
        <f t="shared" si="1"/>
        <v>98.7875</v>
      </c>
    </row>
    <row r="55" spans="2:6" s="20" customFormat="1" ht="47.25">
      <c r="B55" s="3" t="s">
        <v>127</v>
      </c>
      <c r="C55" s="15" t="s">
        <v>100</v>
      </c>
      <c r="D55" s="8">
        <v>64869.7</v>
      </c>
      <c r="E55" s="8">
        <v>52778.3</v>
      </c>
      <c r="F55" s="8">
        <f t="shared" si="1"/>
        <v>81.36048108747228</v>
      </c>
    </row>
    <row r="56" spans="2:6" s="20" customFormat="1" ht="63">
      <c r="B56" s="3" t="s">
        <v>146</v>
      </c>
      <c r="C56" s="15" t="s">
        <v>147</v>
      </c>
      <c r="D56" s="8">
        <v>1421.4</v>
      </c>
      <c r="E56" s="8">
        <v>1421.4</v>
      </c>
      <c r="F56" s="8">
        <f t="shared" si="1"/>
        <v>100</v>
      </c>
    </row>
    <row r="57" spans="2:6" s="20" customFormat="1" ht="63">
      <c r="B57" s="3" t="s">
        <v>148</v>
      </c>
      <c r="C57" s="15" t="s">
        <v>149</v>
      </c>
      <c r="D57" s="8">
        <v>118649.9</v>
      </c>
      <c r="E57" s="8">
        <v>118649.9</v>
      </c>
      <c r="F57" s="8">
        <f t="shared" si="1"/>
        <v>100</v>
      </c>
    </row>
    <row r="58" spans="2:6" s="20" customFormat="1" ht="78.75">
      <c r="B58" s="3" t="s">
        <v>128</v>
      </c>
      <c r="C58" s="15" t="s">
        <v>129</v>
      </c>
      <c r="D58" s="8">
        <v>138439.5</v>
      </c>
      <c r="E58" s="8">
        <v>138439.5</v>
      </c>
      <c r="F58" s="8">
        <f t="shared" si="1"/>
        <v>100</v>
      </c>
    </row>
    <row r="59" spans="2:6" s="20" customFormat="1" ht="78.75">
      <c r="B59" s="3" t="s">
        <v>130</v>
      </c>
      <c r="C59" s="15" t="s">
        <v>131</v>
      </c>
      <c r="D59" s="8">
        <v>35498.7</v>
      </c>
      <c r="E59" s="8">
        <v>30988.9</v>
      </c>
      <c r="F59" s="8">
        <f t="shared" si="1"/>
        <v>87.29587280660984</v>
      </c>
    </row>
    <row r="60" spans="2:6" s="20" customFormat="1" ht="31.5">
      <c r="B60" s="3" t="s">
        <v>150</v>
      </c>
      <c r="C60" s="15" t="s">
        <v>151</v>
      </c>
      <c r="D60" s="8">
        <v>9683.2</v>
      </c>
      <c r="E60" s="8">
        <v>9683.2</v>
      </c>
      <c r="F60" s="8">
        <f t="shared" si="1"/>
        <v>100</v>
      </c>
    </row>
    <row r="61" spans="2:6" s="20" customFormat="1" ht="31.5">
      <c r="B61" s="3" t="s">
        <v>99</v>
      </c>
      <c r="C61" s="15" t="s">
        <v>114</v>
      </c>
      <c r="D61" s="8">
        <v>31145.4</v>
      </c>
      <c r="E61" s="8">
        <v>31145.4</v>
      </c>
      <c r="F61" s="8">
        <f t="shared" si="1"/>
        <v>100</v>
      </c>
    </row>
    <row r="62" spans="2:6" s="20" customFormat="1" ht="31.5">
      <c r="B62" s="3" t="s">
        <v>132</v>
      </c>
      <c r="C62" s="15" t="s">
        <v>133</v>
      </c>
      <c r="D62" s="8">
        <v>5094.6</v>
      </c>
      <c r="E62" s="8">
        <v>5094.6</v>
      </c>
      <c r="F62" s="8">
        <f t="shared" si="1"/>
        <v>100</v>
      </c>
    </row>
    <row r="63" spans="2:6" s="20" customFormat="1" ht="15.75">
      <c r="B63" s="3" t="s">
        <v>101</v>
      </c>
      <c r="C63" s="15" t="s">
        <v>58</v>
      </c>
      <c r="D63" s="8">
        <f>D65+D66+D67+D68+D69+D70+D71+D72+D73+D74+D75</f>
        <v>36100.200000000004</v>
      </c>
      <c r="E63" s="8">
        <f>E65+E66+E67+E68+E69+E70+E71+E72+E73+E74+E75</f>
        <v>35054.700000000004</v>
      </c>
      <c r="F63" s="8">
        <f t="shared" si="1"/>
        <v>97.10389416125118</v>
      </c>
    </row>
    <row r="64" spans="2:6" s="20" customFormat="1" ht="15.75">
      <c r="B64" s="26" t="s">
        <v>53</v>
      </c>
      <c r="C64" s="33"/>
      <c r="D64" s="34"/>
      <c r="E64" s="34"/>
      <c r="F64" s="35"/>
    </row>
    <row r="65" spans="2:6" s="20" customFormat="1" ht="63">
      <c r="B65" s="3" t="s">
        <v>101</v>
      </c>
      <c r="C65" s="15" t="s">
        <v>152</v>
      </c>
      <c r="D65" s="8">
        <v>8693.7</v>
      </c>
      <c r="E65" s="8">
        <v>7845.5</v>
      </c>
      <c r="F65" s="8">
        <f>E65/D65*100</f>
        <v>90.24350966792043</v>
      </c>
    </row>
    <row r="66" spans="2:6" s="20" customFormat="1" ht="15.75">
      <c r="B66" s="3" t="s">
        <v>101</v>
      </c>
      <c r="C66" s="15" t="s">
        <v>153</v>
      </c>
      <c r="D66" s="8">
        <v>152.1</v>
      </c>
      <c r="E66" s="8">
        <v>152.1</v>
      </c>
      <c r="F66" s="8">
        <f aca="true" t="shared" si="2" ref="F66:F78">E66/D66*100</f>
        <v>100</v>
      </c>
    </row>
    <row r="67" spans="2:6" s="20" customFormat="1" ht="63">
      <c r="B67" s="3" t="s">
        <v>101</v>
      </c>
      <c r="C67" s="15" t="s">
        <v>154</v>
      </c>
      <c r="D67" s="8">
        <v>3475</v>
      </c>
      <c r="E67" s="8">
        <v>3475</v>
      </c>
      <c r="F67" s="8">
        <f t="shared" si="2"/>
        <v>100</v>
      </c>
    </row>
    <row r="68" spans="2:6" s="20" customFormat="1" ht="47.25">
      <c r="B68" s="3" t="s">
        <v>101</v>
      </c>
      <c r="C68" s="15" t="s">
        <v>90</v>
      </c>
      <c r="D68" s="8">
        <v>1440.4</v>
      </c>
      <c r="E68" s="8">
        <v>1440.4</v>
      </c>
      <c r="F68" s="8">
        <f t="shared" si="2"/>
        <v>100</v>
      </c>
    </row>
    <row r="69" spans="2:6" s="20" customFormat="1" ht="47.25">
      <c r="B69" s="3" t="s">
        <v>101</v>
      </c>
      <c r="C69" s="15" t="s">
        <v>134</v>
      </c>
      <c r="D69" s="8">
        <v>4750</v>
      </c>
      <c r="E69" s="8">
        <v>4562.6</v>
      </c>
      <c r="F69" s="8">
        <f t="shared" si="2"/>
        <v>96.05473684210527</v>
      </c>
    </row>
    <row r="70" spans="2:6" s="20" customFormat="1" ht="63">
      <c r="B70" s="3" t="s">
        <v>101</v>
      </c>
      <c r="C70" s="15" t="s">
        <v>135</v>
      </c>
      <c r="D70" s="8">
        <v>1000</v>
      </c>
      <c r="E70" s="8">
        <v>1000</v>
      </c>
      <c r="F70" s="8">
        <f t="shared" si="2"/>
        <v>100</v>
      </c>
    </row>
    <row r="71" spans="2:6" s="20" customFormat="1" ht="47.25">
      <c r="B71" s="3" t="s">
        <v>101</v>
      </c>
      <c r="C71" s="15" t="s">
        <v>136</v>
      </c>
      <c r="D71" s="8">
        <v>10000</v>
      </c>
      <c r="E71" s="8">
        <v>10000</v>
      </c>
      <c r="F71" s="8">
        <f t="shared" si="2"/>
        <v>100</v>
      </c>
    </row>
    <row r="72" spans="2:6" s="20" customFormat="1" ht="63">
      <c r="B72" s="3" t="s">
        <v>101</v>
      </c>
      <c r="C72" s="15" t="s">
        <v>137</v>
      </c>
      <c r="D72" s="8">
        <v>1000</v>
      </c>
      <c r="E72" s="8">
        <v>1000</v>
      </c>
      <c r="F72" s="8">
        <f t="shared" si="2"/>
        <v>100</v>
      </c>
    </row>
    <row r="73" spans="2:6" s="20" customFormat="1" ht="47.25">
      <c r="B73" s="3" t="s">
        <v>101</v>
      </c>
      <c r="C73" s="15" t="s">
        <v>155</v>
      </c>
      <c r="D73" s="8">
        <v>474.7</v>
      </c>
      <c r="E73" s="8">
        <v>466.9</v>
      </c>
      <c r="F73" s="8">
        <f t="shared" si="2"/>
        <v>98.35685696229197</v>
      </c>
    </row>
    <row r="74" spans="2:6" s="20" customFormat="1" ht="31.5">
      <c r="B74" s="3" t="s">
        <v>101</v>
      </c>
      <c r="C74" s="15" t="s">
        <v>156</v>
      </c>
      <c r="D74" s="8">
        <v>4200</v>
      </c>
      <c r="E74" s="8">
        <v>4197.9</v>
      </c>
      <c r="F74" s="8">
        <f t="shared" si="2"/>
        <v>99.94999999999999</v>
      </c>
    </row>
    <row r="75" spans="2:6" s="20" customFormat="1" ht="63">
      <c r="B75" s="3" t="s">
        <v>101</v>
      </c>
      <c r="C75" s="15" t="s">
        <v>157</v>
      </c>
      <c r="D75" s="8">
        <v>914.3</v>
      </c>
      <c r="E75" s="8">
        <v>914.3</v>
      </c>
      <c r="F75" s="8">
        <f t="shared" si="2"/>
        <v>100</v>
      </c>
    </row>
    <row r="76" spans="2:6" s="20" customFormat="1" ht="31.5">
      <c r="B76" s="1" t="s">
        <v>102</v>
      </c>
      <c r="C76" s="4" t="s">
        <v>82</v>
      </c>
      <c r="D76" s="7">
        <f>D77+D78+D94+D98+D99+D100+D101</f>
        <v>713892.3</v>
      </c>
      <c r="E76" s="7">
        <f>E77+E78+E94+E98+E99+E100+E101</f>
        <v>711497.4</v>
      </c>
      <c r="F76" s="7">
        <f t="shared" si="2"/>
        <v>99.66452922940897</v>
      </c>
    </row>
    <row r="77" spans="2:6" s="20" customFormat="1" ht="47.25">
      <c r="B77" s="3" t="s">
        <v>103</v>
      </c>
      <c r="C77" s="5" t="s">
        <v>59</v>
      </c>
      <c r="D77" s="8">
        <v>52685.6</v>
      </c>
      <c r="E77" s="8">
        <v>51214.1</v>
      </c>
      <c r="F77" s="8">
        <f t="shared" si="2"/>
        <v>97.2070167180406</v>
      </c>
    </row>
    <row r="78" spans="2:6" s="20" customFormat="1" ht="47.25">
      <c r="B78" s="3" t="s">
        <v>104</v>
      </c>
      <c r="C78" s="5" t="s">
        <v>41</v>
      </c>
      <c r="D78" s="8">
        <f>D80+D81+D82+D83+D84+D85+D86+D87+D88+D89+D90+D91+D92+D93</f>
        <v>627531.8</v>
      </c>
      <c r="E78" s="8">
        <f>E80+E81+E82+E83+E84+E85+E86+E87+E88+E89+E90+E91+E92+E93</f>
        <v>627374.8</v>
      </c>
      <c r="F78" s="8">
        <f t="shared" si="2"/>
        <v>99.9749813475588</v>
      </c>
    </row>
    <row r="79" spans="2:6" s="20" customFormat="1" ht="15.75">
      <c r="B79" s="26" t="s">
        <v>53</v>
      </c>
      <c r="C79" s="28"/>
      <c r="D79" s="29"/>
      <c r="E79" s="29"/>
      <c r="F79" s="30"/>
    </row>
    <row r="80" spans="2:6" s="20" customFormat="1" ht="47.25">
      <c r="B80" s="3" t="s">
        <v>104</v>
      </c>
      <c r="C80" s="5" t="s">
        <v>158</v>
      </c>
      <c r="D80" s="8">
        <v>592.5</v>
      </c>
      <c r="E80" s="8">
        <v>592.5</v>
      </c>
      <c r="F80" s="8">
        <f aca="true" t="shared" si="3" ref="F80:F117">E80/D80*100</f>
        <v>100</v>
      </c>
    </row>
    <row r="81" spans="2:6" s="20" customFormat="1" ht="31.5">
      <c r="B81" s="3" t="s">
        <v>104</v>
      </c>
      <c r="C81" s="5" t="s">
        <v>159</v>
      </c>
      <c r="D81" s="8">
        <v>3431</v>
      </c>
      <c r="E81" s="8">
        <v>3431</v>
      </c>
      <c r="F81" s="8">
        <f t="shared" si="3"/>
        <v>100</v>
      </c>
    </row>
    <row r="82" spans="2:6" s="20" customFormat="1" ht="47.25">
      <c r="B82" s="3" t="s">
        <v>104</v>
      </c>
      <c r="C82" s="5" t="s">
        <v>160</v>
      </c>
      <c r="D82" s="8">
        <v>896.3</v>
      </c>
      <c r="E82" s="8">
        <v>896.3</v>
      </c>
      <c r="F82" s="8">
        <f t="shared" si="3"/>
        <v>100</v>
      </c>
    </row>
    <row r="83" spans="2:6" s="20" customFormat="1" ht="78.75">
      <c r="B83" s="3" t="s">
        <v>104</v>
      </c>
      <c r="C83" s="5" t="s">
        <v>161</v>
      </c>
      <c r="D83" s="8">
        <v>591</v>
      </c>
      <c r="E83" s="8">
        <v>591</v>
      </c>
      <c r="F83" s="8">
        <f t="shared" si="3"/>
        <v>100</v>
      </c>
    </row>
    <row r="84" spans="2:6" s="20" customFormat="1" ht="78.75">
      <c r="B84" s="3" t="s">
        <v>104</v>
      </c>
      <c r="C84" s="5" t="s">
        <v>162</v>
      </c>
      <c r="D84" s="8">
        <v>198.2</v>
      </c>
      <c r="E84" s="8">
        <v>196</v>
      </c>
      <c r="F84" s="8">
        <f t="shared" si="3"/>
        <v>98.89001009081736</v>
      </c>
    </row>
    <row r="85" spans="2:6" s="20" customFormat="1" ht="110.25">
      <c r="B85" s="3" t="s">
        <v>104</v>
      </c>
      <c r="C85" s="5" t="s">
        <v>163</v>
      </c>
      <c r="D85" s="8">
        <v>687.7</v>
      </c>
      <c r="E85" s="8">
        <v>687.7</v>
      </c>
      <c r="F85" s="8">
        <f t="shared" si="3"/>
        <v>100</v>
      </c>
    </row>
    <row r="86" spans="2:6" s="20" customFormat="1" ht="63">
      <c r="B86" s="3" t="s">
        <v>104</v>
      </c>
      <c r="C86" s="5" t="s">
        <v>164</v>
      </c>
      <c r="D86" s="8">
        <v>175415.6</v>
      </c>
      <c r="E86" s="8">
        <v>175415.6</v>
      </c>
      <c r="F86" s="8">
        <f t="shared" si="3"/>
        <v>100</v>
      </c>
    </row>
    <row r="87" spans="2:6" s="20" customFormat="1" ht="78.75">
      <c r="B87" s="3" t="s">
        <v>104</v>
      </c>
      <c r="C87" s="5" t="s">
        <v>165</v>
      </c>
      <c r="D87" s="8">
        <v>384835.3</v>
      </c>
      <c r="E87" s="8">
        <v>384835.3</v>
      </c>
      <c r="F87" s="8">
        <f t="shared" si="3"/>
        <v>100</v>
      </c>
    </row>
    <row r="88" spans="2:6" s="20" customFormat="1" ht="78.75">
      <c r="B88" s="3" t="s">
        <v>104</v>
      </c>
      <c r="C88" s="5" t="s">
        <v>166</v>
      </c>
      <c r="D88" s="8">
        <v>15836</v>
      </c>
      <c r="E88" s="8">
        <v>15836</v>
      </c>
      <c r="F88" s="8">
        <f t="shared" si="3"/>
        <v>100</v>
      </c>
    </row>
    <row r="89" spans="2:6" s="20" customFormat="1" ht="110.25">
      <c r="B89" s="3" t="s">
        <v>104</v>
      </c>
      <c r="C89" s="5" t="s">
        <v>167</v>
      </c>
      <c r="D89" s="8">
        <v>3761.8</v>
      </c>
      <c r="E89" s="8">
        <v>3760</v>
      </c>
      <c r="F89" s="8">
        <f t="shared" si="3"/>
        <v>99.9521505662183</v>
      </c>
    </row>
    <row r="90" spans="2:6" s="20" customFormat="1" ht="110.25">
      <c r="B90" s="3" t="s">
        <v>104</v>
      </c>
      <c r="C90" s="5" t="s">
        <v>168</v>
      </c>
      <c r="D90" s="8">
        <v>73.1</v>
      </c>
      <c r="E90" s="8">
        <v>65</v>
      </c>
      <c r="F90" s="8">
        <f t="shared" si="3"/>
        <v>88.91928864569084</v>
      </c>
    </row>
    <row r="91" spans="2:6" s="20" customFormat="1" ht="110.25">
      <c r="B91" s="3" t="s">
        <v>104</v>
      </c>
      <c r="C91" s="5" t="s">
        <v>169</v>
      </c>
      <c r="D91" s="8">
        <v>954.3</v>
      </c>
      <c r="E91" s="8">
        <v>809.4</v>
      </c>
      <c r="F91" s="8">
        <f t="shared" si="3"/>
        <v>84.81609556743163</v>
      </c>
    </row>
    <row r="92" spans="2:6" s="20" customFormat="1" ht="78.75">
      <c r="B92" s="3" t="s">
        <v>104</v>
      </c>
      <c r="C92" s="5" t="s">
        <v>170</v>
      </c>
      <c r="D92" s="8">
        <v>10839.7</v>
      </c>
      <c r="E92" s="8">
        <v>10839.7</v>
      </c>
      <c r="F92" s="8">
        <f t="shared" si="3"/>
        <v>100</v>
      </c>
    </row>
    <row r="93" spans="2:6" s="20" customFormat="1" ht="63">
      <c r="B93" s="3" t="s">
        <v>104</v>
      </c>
      <c r="C93" s="5" t="s">
        <v>171</v>
      </c>
      <c r="D93" s="8">
        <v>29419.3</v>
      </c>
      <c r="E93" s="8">
        <v>29419.3</v>
      </c>
      <c r="F93" s="8">
        <f t="shared" si="3"/>
        <v>100</v>
      </c>
    </row>
    <row r="94" spans="2:6" s="20" customFormat="1" ht="47.25">
      <c r="B94" s="3" t="s">
        <v>105</v>
      </c>
      <c r="C94" s="5" t="s">
        <v>6</v>
      </c>
      <c r="D94" s="8">
        <f>D96+D97</f>
        <v>24700</v>
      </c>
      <c r="E94" s="8">
        <f>E96+E97</f>
        <v>24000</v>
      </c>
      <c r="F94" s="8">
        <f t="shared" si="3"/>
        <v>97.16599190283401</v>
      </c>
    </row>
    <row r="95" spans="2:6" s="20" customFormat="1" ht="15.75">
      <c r="B95" s="26" t="s">
        <v>53</v>
      </c>
      <c r="C95" s="28"/>
      <c r="D95" s="29"/>
      <c r="E95" s="29"/>
      <c r="F95" s="30"/>
    </row>
    <row r="96" spans="2:6" s="20" customFormat="1" ht="126">
      <c r="B96" s="3"/>
      <c r="C96" s="5" t="s">
        <v>172</v>
      </c>
      <c r="D96" s="8">
        <v>16900</v>
      </c>
      <c r="E96" s="8">
        <v>16400</v>
      </c>
      <c r="F96" s="8">
        <f t="shared" si="3"/>
        <v>97.0414201183432</v>
      </c>
    </row>
    <row r="97" spans="2:6" s="20" customFormat="1" ht="94.5">
      <c r="B97" s="3"/>
      <c r="C97" s="5" t="s">
        <v>173</v>
      </c>
      <c r="D97" s="8">
        <v>7800</v>
      </c>
      <c r="E97" s="8">
        <v>7600</v>
      </c>
      <c r="F97" s="8">
        <f t="shared" si="3"/>
        <v>97.43589743589743</v>
      </c>
    </row>
    <row r="98" spans="2:6" s="20" customFormat="1" ht="94.5">
      <c r="B98" s="3" t="s">
        <v>106</v>
      </c>
      <c r="C98" s="5" t="s">
        <v>91</v>
      </c>
      <c r="D98" s="8">
        <v>4549</v>
      </c>
      <c r="E98" s="8">
        <v>4549</v>
      </c>
      <c r="F98" s="8">
        <f t="shared" si="3"/>
        <v>100</v>
      </c>
    </row>
    <row r="99" spans="2:6" s="20" customFormat="1" ht="78.75">
      <c r="B99" s="3" t="s">
        <v>138</v>
      </c>
      <c r="C99" s="5" t="s">
        <v>139</v>
      </c>
      <c r="D99" s="8">
        <v>156</v>
      </c>
      <c r="E99" s="8">
        <v>156</v>
      </c>
      <c r="F99" s="8">
        <f t="shared" si="3"/>
        <v>100</v>
      </c>
    </row>
    <row r="100" spans="2:6" s="20" customFormat="1" ht="31.5">
      <c r="B100" s="3" t="s">
        <v>140</v>
      </c>
      <c r="C100" s="5" t="s">
        <v>141</v>
      </c>
      <c r="D100" s="8">
        <v>1332</v>
      </c>
      <c r="E100" s="8">
        <v>1265.6</v>
      </c>
      <c r="F100" s="8">
        <f t="shared" si="3"/>
        <v>95.01501501501501</v>
      </c>
    </row>
    <row r="101" spans="2:6" s="20" customFormat="1" ht="47.25">
      <c r="B101" s="3" t="s">
        <v>107</v>
      </c>
      <c r="C101" s="5" t="s">
        <v>85</v>
      </c>
      <c r="D101" s="8">
        <v>2937.9</v>
      </c>
      <c r="E101" s="8">
        <v>2937.9</v>
      </c>
      <c r="F101" s="8">
        <f t="shared" si="3"/>
        <v>100</v>
      </c>
    </row>
    <row r="102" spans="2:6" s="21" customFormat="1" ht="15.75">
      <c r="B102" s="1" t="s">
        <v>108</v>
      </c>
      <c r="C102" s="9" t="s">
        <v>7</v>
      </c>
      <c r="D102" s="7">
        <f>D103+D104+D108</f>
        <v>38688.5</v>
      </c>
      <c r="E102" s="7">
        <f>E103+E104+E108</f>
        <v>38266</v>
      </c>
      <c r="F102" s="7">
        <f t="shared" si="3"/>
        <v>98.90794422115098</v>
      </c>
    </row>
    <row r="103" spans="2:6" s="20" customFormat="1" ht="78.75">
      <c r="B103" s="3" t="s">
        <v>142</v>
      </c>
      <c r="C103" s="15" t="s">
        <v>180</v>
      </c>
      <c r="D103" s="8">
        <v>37289.3</v>
      </c>
      <c r="E103" s="8">
        <v>36874.2</v>
      </c>
      <c r="F103" s="8">
        <f t="shared" si="3"/>
        <v>98.88681203455145</v>
      </c>
    </row>
    <row r="104" spans="2:6" s="20" customFormat="1" ht="31.5">
      <c r="B104" s="3" t="s">
        <v>109</v>
      </c>
      <c r="C104" s="15" t="s">
        <v>110</v>
      </c>
      <c r="D104" s="8">
        <f>D106+D107</f>
        <v>150</v>
      </c>
      <c r="E104" s="8">
        <f>E106+E107</f>
        <v>150</v>
      </c>
      <c r="F104" s="8">
        <f t="shared" si="3"/>
        <v>100</v>
      </c>
    </row>
    <row r="105" spans="2:6" s="20" customFormat="1" ht="15.75">
      <c r="B105" s="26" t="s">
        <v>53</v>
      </c>
      <c r="C105" s="31"/>
      <c r="D105" s="32"/>
      <c r="E105" s="32"/>
      <c r="F105" s="32"/>
    </row>
    <row r="106" spans="2:6" s="20" customFormat="1" ht="31.5">
      <c r="B106" s="3" t="s">
        <v>109</v>
      </c>
      <c r="C106" s="15" t="s">
        <v>174</v>
      </c>
      <c r="D106" s="8">
        <v>50</v>
      </c>
      <c r="E106" s="8">
        <v>50</v>
      </c>
      <c r="F106" s="8">
        <f t="shared" si="3"/>
        <v>100</v>
      </c>
    </row>
    <row r="107" spans="2:6" s="20" customFormat="1" ht="31.5">
      <c r="B107" s="3" t="s">
        <v>109</v>
      </c>
      <c r="C107" s="15" t="s">
        <v>175</v>
      </c>
      <c r="D107" s="8">
        <v>100</v>
      </c>
      <c r="E107" s="8">
        <v>100</v>
      </c>
      <c r="F107" s="8">
        <f t="shared" si="3"/>
        <v>100</v>
      </c>
    </row>
    <row r="108" spans="2:6" s="20" customFormat="1" ht="31.5">
      <c r="B108" s="3" t="s">
        <v>111</v>
      </c>
      <c r="C108" s="15" t="s">
        <v>86</v>
      </c>
      <c r="D108" s="8">
        <f>D110+D111</f>
        <v>1249.1999999999998</v>
      </c>
      <c r="E108" s="8">
        <f>E110+E111</f>
        <v>1241.8</v>
      </c>
      <c r="F108" s="8">
        <f t="shared" si="3"/>
        <v>99.40762087736152</v>
      </c>
    </row>
    <row r="109" spans="2:6" s="20" customFormat="1" ht="15.75">
      <c r="B109" s="26" t="s">
        <v>53</v>
      </c>
      <c r="C109" s="31"/>
      <c r="D109" s="32"/>
      <c r="E109" s="32"/>
      <c r="F109" s="32"/>
    </row>
    <row r="110" spans="2:6" s="27" customFormat="1" ht="31.5">
      <c r="B110" s="26" t="s">
        <v>111</v>
      </c>
      <c r="C110" s="15" t="s">
        <v>176</v>
      </c>
      <c r="D110" s="25">
        <v>1133.6</v>
      </c>
      <c r="E110" s="25">
        <v>1133.6</v>
      </c>
      <c r="F110" s="8">
        <f t="shared" si="3"/>
        <v>100</v>
      </c>
    </row>
    <row r="111" spans="2:6" s="20" customFormat="1" ht="78.75">
      <c r="B111" s="3" t="s">
        <v>111</v>
      </c>
      <c r="C111" s="15" t="s">
        <v>177</v>
      </c>
      <c r="D111" s="8">
        <v>115.6</v>
      </c>
      <c r="E111" s="8">
        <v>108.2</v>
      </c>
      <c r="F111" s="8">
        <f t="shared" si="3"/>
        <v>93.59861591695503</v>
      </c>
    </row>
    <row r="112" spans="2:6" s="21" customFormat="1" ht="15.75">
      <c r="B112" s="1" t="s">
        <v>79</v>
      </c>
      <c r="C112" s="9" t="s">
        <v>77</v>
      </c>
      <c r="D112" s="7">
        <f>D113+D114</f>
        <v>620.7</v>
      </c>
      <c r="E112" s="7">
        <f>E113+E114</f>
        <v>620.7</v>
      </c>
      <c r="F112" s="7">
        <f t="shared" si="3"/>
        <v>100</v>
      </c>
    </row>
    <row r="113" spans="2:6" s="20" customFormat="1" ht="47.25">
      <c r="B113" s="3" t="s">
        <v>115</v>
      </c>
      <c r="C113" s="15" t="s">
        <v>78</v>
      </c>
      <c r="D113" s="8">
        <v>243.9</v>
      </c>
      <c r="E113" s="8">
        <v>243.9</v>
      </c>
      <c r="F113" s="8">
        <f t="shared" si="3"/>
        <v>100</v>
      </c>
    </row>
    <row r="114" spans="2:6" s="20" customFormat="1" ht="31.5">
      <c r="B114" s="3" t="s">
        <v>116</v>
      </c>
      <c r="C114" s="15" t="s">
        <v>87</v>
      </c>
      <c r="D114" s="8">
        <v>376.8</v>
      </c>
      <c r="E114" s="8">
        <v>376.8</v>
      </c>
      <c r="F114" s="8">
        <f t="shared" si="3"/>
        <v>100</v>
      </c>
    </row>
    <row r="115" spans="2:6" s="21" customFormat="1" ht="47.25">
      <c r="B115" s="1" t="s">
        <v>71</v>
      </c>
      <c r="C115" s="9" t="s">
        <v>72</v>
      </c>
      <c r="D115" s="7">
        <f>D116</f>
        <v>0</v>
      </c>
      <c r="E115" s="7">
        <f>E116</f>
        <v>-6848.2</v>
      </c>
      <c r="F115" s="7"/>
    </row>
    <row r="116" spans="2:6" s="20" customFormat="1" ht="63">
      <c r="B116" s="3" t="s">
        <v>112</v>
      </c>
      <c r="C116" s="15" t="s">
        <v>92</v>
      </c>
      <c r="D116" s="8">
        <v>0</v>
      </c>
      <c r="E116" s="8">
        <v>-6848.2</v>
      </c>
      <c r="F116" s="8"/>
    </row>
    <row r="117" spans="2:6" s="20" customFormat="1" ht="15.75">
      <c r="B117" s="1"/>
      <c r="C117" s="4" t="s">
        <v>37</v>
      </c>
      <c r="D117" s="7">
        <f>D8+D43</f>
        <v>2126983.1</v>
      </c>
      <c r="E117" s="7">
        <f>E8+E43</f>
        <v>2118433</v>
      </c>
      <c r="F117" s="7">
        <f t="shared" si="3"/>
        <v>99.5980174924756</v>
      </c>
    </row>
    <row r="118" s="23" customFormat="1" ht="12.75">
      <c r="B118" s="12"/>
    </row>
    <row r="119" s="23" customFormat="1" ht="12.75">
      <c r="B119" s="12"/>
    </row>
    <row r="120" s="23" customFormat="1" ht="12.75">
      <c r="B120" s="12"/>
    </row>
    <row r="121" s="23" customFormat="1" ht="12.75">
      <c r="B121" s="12"/>
    </row>
    <row r="122" s="23" customFormat="1" ht="12.75">
      <c r="B122" s="12"/>
    </row>
    <row r="123" s="23" customFormat="1" ht="12.75">
      <c r="B123" s="12"/>
    </row>
    <row r="124" s="23" customFormat="1" ht="12.75">
      <c r="B124" s="12"/>
    </row>
    <row r="125" spans="2:6" s="20" customFormat="1" ht="12.75">
      <c r="B125" s="13"/>
      <c r="D125" s="23"/>
      <c r="E125" s="23"/>
      <c r="F125" s="23"/>
    </row>
    <row r="126" spans="2:6" s="20" customFormat="1" ht="12.75">
      <c r="B126" s="13"/>
      <c r="D126" s="23" t="s">
        <v>42</v>
      </c>
      <c r="E126" s="23"/>
      <c r="F126" s="23"/>
    </row>
    <row r="127" spans="2:6" s="20" customFormat="1" ht="12.75">
      <c r="B127" s="13"/>
      <c r="D127" s="23"/>
      <c r="E127" s="23"/>
      <c r="F127" s="23"/>
    </row>
    <row r="128" spans="2:6" s="20" customFormat="1" ht="12.75">
      <c r="B128" s="13"/>
      <c r="D128" s="23"/>
      <c r="E128" s="23"/>
      <c r="F128" s="23"/>
    </row>
    <row r="129" spans="2:6" s="20" customFormat="1" ht="12.75">
      <c r="B129" s="13"/>
      <c r="D129" s="23"/>
      <c r="E129" s="23"/>
      <c r="F129" s="23"/>
    </row>
    <row r="130" spans="2:6" s="20" customFormat="1" ht="12.75">
      <c r="B130" s="13"/>
      <c r="D130" s="23"/>
      <c r="E130" s="23"/>
      <c r="F130" s="23"/>
    </row>
    <row r="131" spans="2:6" s="20" customFormat="1" ht="12.75">
      <c r="B131" s="13"/>
      <c r="D131" s="23"/>
      <c r="E131" s="23"/>
      <c r="F131" s="23"/>
    </row>
    <row r="132" spans="2:6" s="20" customFormat="1" ht="12.75">
      <c r="B132" s="13"/>
      <c r="D132" s="23"/>
      <c r="E132" s="23"/>
      <c r="F132" s="23"/>
    </row>
    <row r="133" spans="2:6" s="20" customFormat="1" ht="12.75">
      <c r="B133" s="13"/>
      <c r="D133" s="23"/>
      <c r="E133" s="23"/>
      <c r="F133" s="23"/>
    </row>
  </sheetData>
  <sheetProtection/>
  <mergeCells count="13">
    <mergeCell ref="B2:F2"/>
    <mergeCell ref="B3:F3"/>
    <mergeCell ref="B4:F4"/>
    <mergeCell ref="D1:F1"/>
    <mergeCell ref="B5:F5"/>
    <mergeCell ref="C79:F79"/>
    <mergeCell ref="E6:F6"/>
    <mergeCell ref="C95:F95"/>
    <mergeCell ref="C109:F109"/>
    <mergeCell ref="C47:F47"/>
    <mergeCell ref="C51:F51"/>
    <mergeCell ref="C64:F64"/>
    <mergeCell ref="C105:F105"/>
  </mergeCells>
  <printOptions/>
  <pageMargins left="0.984251968503937" right="0.3937007874015748" top="0.3937007874015748" bottom="0.3937007874015748" header="0" footer="0"/>
  <pageSetup fitToHeight="6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2022-03-29T13:01:24Z</cp:lastPrinted>
  <dcterms:created xsi:type="dcterms:W3CDTF">2004-03-01T08:13:08Z</dcterms:created>
  <dcterms:modified xsi:type="dcterms:W3CDTF">2022-08-09T14:51:57Z</dcterms:modified>
  <cp:category/>
  <cp:version/>
  <cp:contentType/>
  <cp:contentStatus/>
</cp:coreProperties>
</file>